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28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N7" i="3" l="1"/>
  <c r="I13" i="3"/>
  <c r="I14" i="3"/>
  <c r="I15" i="3"/>
  <c r="I16" i="3"/>
  <c r="I17" i="3"/>
  <c r="I12" i="3"/>
  <c r="H13" i="3"/>
  <c r="H14" i="3"/>
  <c r="H15" i="3"/>
  <c r="H16" i="3"/>
  <c r="H17" i="3"/>
  <c r="H12" i="3"/>
  <c r="E8" i="3"/>
  <c r="E9" i="3"/>
  <c r="E10" i="3"/>
  <c r="E11" i="3"/>
  <c r="E7" i="3"/>
  <c r="D8" i="3"/>
  <c r="D9" i="3"/>
  <c r="D10" i="3"/>
  <c r="D11" i="3"/>
  <c r="D7" i="3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C18" i="3"/>
  <c r="F18" i="3"/>
  <c r="G18" i="3"/>
  <c r="B18" i="3"/>
  <c r="N12" i="3" l="1"/>
  <c r="N14" i="3"/>
  <c r="N11" i="3"/>
  <c r="N10" i="3"/>
  <c r="N17" i="3"/>
  <c r="D18" i="3"/>
  <c r="N16" i="3"/>
  <c r="N15" i="3"/>
  <c r="N13" i="3"/>
  <c r="N9" i="3"/>
  <c r="N8" i="3"/>
  <c r="E18" i="3"/>
  <c r="I18" i="3"/>
  <c r="K18" i="3"/>
  <c r="M7" i="3" s="1"/>
  <c r="J18" i="3"/>
  <c r="L14" i="3" s="1"/>
  <c r="D32" i="1"/>
  <c r="G32" i="1"/>
  <c r="E32" i="1"/>
  <c r="F32" i="1"/>
  <c r="C32" i="1"/>
  <c r="D31" i="1"/>
  <c r="E33" i="1"/>
  <c r="F31" i="1"/>
  <c r="G31" i="1"/>
  <c r="C31" i="1"/>
  <c r="L17" i="3" l="1"/>
  <c r="L8" i="3"/>
  <c r="L12" i="3"/>
  <c r="L10" i="3"/>
  <c r="M15" i="3"/>
  <c r="M13" i="3"/>
  <c r="M8" i="3"/>
  <c r="M11" i="3"/>
  <c r="M16" i="3"/>
  <c r="M9" i="3"/>
  <c r="L7" i="3"/>
  <c r="L11" i="3"/>
  <c r="L16" i="3"/>
  <c r="M10" i="3"/>
  <c r="N18" i="3"/>
  <c r="L15" i="3"/>
  <c r="M12" i="3"/>
  <c r="L9" i="3"/>
  <c r="L13" i="3"/>
  <c r="H18" i="3"/>
  <c r="G33" i="1"/>
  <c r="L18" i="3"/>
  <c r="M18" i="3"/>
  <c r="F33" i="1"/>
  <c r="C33" i="1"/>
  <c r="D33" i="1"/>
</calcChain>
</file>

<file path=xl/sharedStrings.xml><?xml version="1.0" encoding="utf-8"?>
<sst xmlns="http://schemas.openxmlformats.org/spreadsheetml/2006/main" count="97" uniqueCount="92">
  <si>
    <t>UKUPNO/ TOTAL</t>
  </si>
  <si>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</si>
  <si>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</si>
  <si>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</si>
  <si>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</si>
  <si>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</si>
  <si>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</si>
  <si>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</si>
  <si>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</si>
  <si>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</si>
  <si>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</si>
  <si>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</si>
  <si>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</si>
  <si>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</si>
  <si>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</si>
  <si>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</si>
  <si>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</si>
  <si>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</si>
  <si>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</si>
  <si>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</si>
  <si>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</si>
  <si>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</si>
  <si>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Vrste osiguranja/
</t>
    </r>
    <r>
      <rPr>
        <sz val="8"/>
        <color theme="0"/>
        <rFont val="Arial"/>
        <family val="2"/>
        <charset val="238"/>
      </rPr>
      <t xml:space="preserve">Class of Insurance </t>
    </r>
  </si>
  <si>
    <r>
      <t xml:space="preserve">Riješene štete/
</t>
    </r>
    <r>
      <rPr>
        <sz val="8"/>
        <color theme="0"/>
        <rFont val="Arial"/>
        <family val="2"/>
        <charset val="238"/>
      </rPr>
      <t>Settled Claims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</si>
  <si>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</si>
  <si>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t>Bruto fakturisana premija/
G</t>
    </r>
    <r>
      <rPr>
        <sz val="8"/>
        <color theme="0"/>
        <rFont val="Arial"/>
        <family val="2"/>
        <charset val="238"/>
      </rPr>
      <t>ross writenn premium GWP (€)</t>
    </r>
  </si>
  <si>
    <r>
      <t xml:space="preserve">Broj/ 
</t>
    </r>
    <r>
      <rPr>
        <sz val="8"/>
        <color theme="0"/>
        <rFont val="Arial"/>
        <family val="2"/>
        <charset val="238"/>
      </rPr>
      <t>Number</t>
    </r>
  </si>
  <si>
    <r>
      <t xml:space="preserve">Iznos/
  </t>
    </r>
    <r>
      <rPr>
        <sz val="8"/>
        <color theme="0"/>
        <rFont val="Arial"/>
        <family val="2"/>
        <charset val="238"/>
      </rPr>
      <t>Amount (€)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</si>
  <si>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</si>
  <si>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</si>
  <si>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</si>
  <si>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</si>
  <si>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</si>
  <si>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</si>
  <si>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</si>
  <si>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</si>
  <si>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</si>
  <si>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</si>
  <si>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</si>
  <si>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</si>
  <si>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</si>
  <si>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</si>
  <si>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</si>
  <si>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</si>
  <si>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</si>
  <si>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</si>
  <si>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</si>
  <si>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</si>
  <si>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</si>
  <si>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</si>
  <si>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</si>
  <si>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</si>
  <si>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</si>
  <si>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</si>
  <si>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</si>
  <si>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</si>
  <si>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</si>
  <si>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</si>
  <si>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</si>
  <si>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</si>
  <si>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Osiguranja/ </t>
    </r>
    <r>
      <rPr>
        <sz val="9"/>
        <color theme="0"/>
        <rFont val="Arial"/>
        <family val="2"/>
        <charset val="238"/>
      </rPr>
      <t>Policies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</si>
  <si>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</si>
  <si>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</si>
  <si>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</si>
  <si>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</si>
  <si>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</si>
  <si>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</si>
  <si>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</si>
  <si>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</si>
  <si>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</si>
  <si>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</si>
  <si>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t>za period od 1. januara do 30. aprila 2018.</t>
  </si>
  <si>
    <t>for the period 1 January - 30 April 2018</t>
  </si>
  <si>
    <t>Tablela 1: Podaci o osiguranju za period od 1.januara do 30. aprila 2018.</t>
  </si>
  <si>
    <t>Tablela 2: Bruto fakturisana premija za period od 1. januara do 30. aprila 2018.</t>
  </si>
  <si>
    <t>Table 2: Gross Written Premium for the period 1 January - 30 April 2018</t>
  </si>
  <si>
    <t>Tablela 1: Podaci o osiguranju za period od 1. januara do 30. april 2018.</t>
  </si>
  <si>
    <t>Table 1: Insurance data for the period 1 January  - 30 April 2018</t>
  </si>
  <si>
    <t>Tablela 2: Bruto fakturisana premija za period od 1. januara do 30. april 2018.</t>
  </si>
  <si>
    <r>
      <t xml:space="preserve">BFP/ </t>
    </r>
    <r>
      <rPr>
        <sz val="9"/>
        <color theme="0"/>
        <rFont val="Arial"/>
        <family val="2"/>
        <charset val="238"/>
      </rPr>
      <t>GWP
IV</t>
    </r>
    <r>
      <rPr>
        <b/>
        <sz val="9"/>
        <color theme="0"/>
        <rFont val="Arial"/>
        <family val="2"/>
        <charset val="238"/>
      </rPr>
      <t>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</si>
  <si>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IV</t>
    </r>
    <r>
      <rPr>
        <b/>
        <sz val="9"/>
        <color theme="0"/>
        <rFont val="Arial"/>
        <family val="2"/>
        <charset val="238"/>
      </rPr>
      <t>. 2017</t>
    </r>
  </si>
  <si>
    <r>
      <t xml:space="preserve">Učešće/ 
</t>
    </r>
    <r>
      <rPr>
        <sz val="9"/>
        <color theme="0"/>
        <rFont val="Arial"/>
        <family val="2"/>
        <charset val="238"/>
      </rPr>
      <t>Share IV.2017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</si>
  <si>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IV.2018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</si>
  <si>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
 IV</t>
    </r>
    <r>
      <rPr>
        <b/>
        <sz val="9"/>
        <color theme="0"/>
        <rFont val="Arial"/>
        <family val="2"/>
        <charset val="238"/>
      </rPr>
      <t>.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</si>
  <si>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IV.2018</t>
    </r>
  </si>
  <si>
    <r>
      <t xml:space="preserve">BFP/ </t>
    </r>
    <r>
      <rPr>
        <sz val="9"/>
        <color theme="0"/>
        <rFont val="Arial"/>
        <family val="2"/>
        <charset val="238"/>
      </rPr>
      <t>GWP
 IV</t>
    </r>
    <r>
      <rPr>
        <b/>
        <sz val="9"/>
        <color theme="0"/>
        <rFont val="Arial"/>
        <family val="2"/>
        <charset val="238"/>
      </rPr>
      <t>. 2017</t>
    </r>
  </si>
  <si>
    <r>
      <t xml:space="preserve">BFP/ </t>
    </r>
    <r>
      <rPr>
        <sz val="9"/>
        <color theme="0"/>
        <rFont val="Arial"/>
        <family val="2"/>
        <charset val="238"/>
      </rPr>
      <t>GWP
IV</t>
    </r>
    <r>
      <rPr>
        <b/>
        <sz val="9"/>
        <color theme="0"/>
        <rFont val="Arial"/>
        <family val="2"/>
        <charset val="238"/>
      </rPr>
      <t>.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</si>
  <si>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IV.2017</t>
    </r>
  </si>
  <si>
    <r>
      <t xml:space="preserve">Učešće/ 
</t>
    </r>
    <r>
      <rPr>
        <sz val="9"/>
        <color theme="0"/>
        <rFont val="Arial"/>
        <family val="2"/>
        <charset val="238"/>
      </rPr>
      <t>Share IV.2018</t>
    </r>
    <r>
      <rPr>
        <sz val="11"/>
        <color theme="1"/>
        <rFont val="Calibri"/>
        <family val="2"/>
        <charset val="238"/>
        <scheme val="minor"/>
      </rPr>
      <t/>
    </r>
  </si>
  <si>
    <t>Table 1: Insurance data for the period 1 January - 30 April 2018</t>
  </si>
  <si>
    <t>Maj, 2018.</t>
  </si>
  <si>
    <t>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</si>
</sst>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165" fontId="37" fillId="2" borderId="0" xfId="3" applyNumberFormat="1" applyFont="1" applyFill="1" applyBorder="1" applyAlignment="1">
      <alignment horizontal="center" vertical="center" wrapText="1"/>
    </xf>
    <xf numFmtId="0" fontId="38" fillId="3" borderId="0" xfId="3" applyFont="1" applyFill="1" applyBorder="1" applyAlignment="1">
      <alignment horizontal="left" vertical="center" wrapText="1"/>
    </xf>
    <xf numFmtId="167" fontId="37" fillId="3" borderId="0" xfId="6" applyNumberFormat="1" applyFont="1" applyFill="1" applyBorder="1" applyAlignment="1">
      <alignment horizontal="center" vertical="center" wrapText="1"/>
    </xf>
    <xf numFmtId="167" fontId="38" fillId="2" borderId="0" xfId="5" applyNumberFormat="1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10" xfId="0" applyFont="1" applyBorder="1"/>
    <xf numFmtId="10" fontId="33" fillId="37" borderId="0" xfId="6" applyNumberFormat="1" applyFont="1" applyFill="1" applyBorder="1" applyAlignment="1">
      <alignment horizontal="center" vertical="center"/>
    </xf>
    <xf numFmtId="165" fontId="35" fillId="38" borderId="0" xfId="3" applyNumberFormat="1" applyFont="1" applyFill="1" applyBorder="1" applyAlignment="1">
      <alignment horizontal="center" vertical="center" wrapText="1"/>
    </xf>
    <xf numFmtId="0" fontId="35" fillId="38" borderId="0" xfId="3" applyFont="1" applyFill="1" applyBorder="1" applyAlignment="1">
      <alignment horizontal="left" vertical="center" wrapText="1"/>
    </xf>
    <xf numFmtId="167" fontId="35" fillId="37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vertical="center" wrapText="1"/>
    </xf>
    <xf numFmtId="167" fontId="33" fillId="37" borderId="0" xfId="6" applyNumberFormat="1" applyFont="1" applyFill="1" applyBorder="1" applyAlignment="1">
      <alignment horizontal="center" vertical="center" wrapText="1"/>
    </xf>
    <xf numFmtId="3" fontId="48" fillId="0" borderId="0" xfId="0" applyNumberFormat="1" applyFont="1"/>
    <xf numFmtId="3" fontId="42" fillId="0" borderId="0" xfId="0" applyNumberFormat="1" applyFont="1"/>
    <xf numFmtId="3" fontId="46" fillId="37" borderId="0" xfId="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3" fillId="38" borderId="0" xfId="0" applyNumberFormat="1" applyFont="1" applyFill="1" applyBorder="1" applyAlignment="1">
      <alignment horizontal="left" vertical="center"/>
    </xf>
    <xf numFmtId="3" fontId="33" fillId="38" borderId="0" xfId="0" applyNumberFormat="1" applyFont="1" applyFill="1" applyBorder="1" applyAlignment="1">
      <alignment horizontal="center" vertical="center"/>
    </xf>
    <xf numFmtId="10" fontId="33" fillId="38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3" fontId="58" fillId="2" borderId="0" xfId="3" applyNumberFormat="1" applyFont="1" applyFill="1" applyBorder="1" applyAlignment="1">
      <alignment horizontal="left" vertical="center"/>
    </xf>
    <xf numFmtId="3" fontId="59" fillId="3" borderId="0" xfId="3" applyNumberFormat="1" applyFont="1" applyFill="1" applyBorder="1" applyAlignment="1">
      <alignment horizontal="center" vertical="center" wrapText="1"/>
    </xf>
    <xf numFmtId="3" fontId="58" fillId="3" borderId="0" xfId="6" applyNumberFormat="1" applyFont="1" applyFill="1" applyBorder="1" applyAlignment="1">
      <alignment horizontal="center" vertical="center"/>
    </xf>
    <xf numFmtId="10" fontId="58" fillId="3" borderId="0" xfId="6" applyNumberFormat="1" applyFont="1" applyFill="1" applyBorder="1" applyAlignment="1">
      <alignment horizontal="center" vertical="center"/>
    </xf>
    <xf numFmtId="3" fontId="59" fillId="36" borderId="0" xfId="3" applyNumberFormat="1" applyFont="1" applyFill="1" applyBorder="1" applyAlignment="1">
      <alignment horizontal="center" vertical="center" wrapText="1"/>
    </xf>
    <xf numFmtId="3" fontId="58" fillId="36" borderId="0" xfId="6" applyNumberFormat="1" applyFont="1" applyFill="1" applyBorder="1" applyAlignment="1">
      <alignment horizontal="center" vertical="center"/>
    </xf>
    <xf numFmtId="3" fontId="59" fillId="35" borderId="0" xfId="5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horizontal="left"/>
    </xf>
    <xf numFmtId="3" fontId="48" fillId="35" borderId="0" xfId="0" applyNumberFormat="1" applyFont="1" applyFill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10" fontId="48" fillId="2" borderId="0" xfId="0" applyNumberFormat="1" applyFont="1" applyFill="1" applyBorder="1" applyAlignment="1">
      <alignment horizontal="center"/>
    </xf>
    <xf numFmtId="10" fontId="58" fillId="36" borderId="0" xfId="6" applyNumberFormat="1" applyFont="1" applyFill="1" applyBorder="1" applyAlignment="1">
      <alignment horizontal="center" vertical="center"/>
    </xf>
    <xf numFmtId="4" fontId="58" fillId="3" borderId="0" xfId="6" applyNumberFormat="1" applyFont="1" applyFill="1" applyBorder="1" applyAlignment="1">
      <alignment horizontal="center" vertical="center"/>
    </xf>
    <xf numFmtId="4" fontId="33" fillId="37" borderId="0" xfId="6" applyNumberFormat="1" applyFont="1" applyFill="1" applyBorder="1" applyAlignment="1">
      <alignment horizontal="center" vertical="center"/>
    </xf>
    <xf numFmtId="3" fontId="27" fillId="0" borderId="0" xfId="66" applyNumberForma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167" fontId="38" fillId="3" borderId="0" xfId="6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3" fillId="38" borderId="0" xfId="3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6" fillId="38" borderId="0" xfId="3" applyFont="1" applyFill="1" applyBorder="1" applyAlignment="1">
      <alignment horizontal="center" vertical="center"/>
    </xf>
    <xf numFmtId="164" fontId="46" fillId="37" borderId="0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0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0" xfId="3" applyNumberFormat="1" applyFont="1" applyFill="1" applyBorder="1" applyAlignment="1">
      <alignment horizontal="center" vertical="center" wrapText="1"/>
    </xf>
    <xf numFmtId="3" fontId="32" fillId="39" borderId="0" xfId="0" applyNumberFormat="1" applyFont="1" applyFill="1"/>
    <xf numFmtId="4" fontId="32" fillId="39" borderId="0" xfId="0" applyNumberFormat="1" applyFont="1" applyFill="1"/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2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80467198655061E-2"/>
          <c:y val="5.9029640395188571E-2"/>
          <c:w val="0.86817216402901642"/>
          <c:h val="0.82380384066726631"/>
        </c:manualLayout>
      </c:layout>
      <c:pie3DChart>
        <c:varyColors val="1"/>
        <c:ser>
          <c:idx val="0"/>
          <c:order val="0"/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A22-4A6D-B0E8-37F507F627C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A22-4A6D-B0E8-37F507F627C5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A22-4A6D-B0E8-37F507F627C5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A22-4A6D-B0E8-37F507F627C5}"/>
              </c:ext>
            </c:extLst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22-4A6D-B0E8-37F507F627C5}"/>
                </c:ext>
              </c:extLst>
            </c:dLbl>
            <c:dLbl>
              <c:idx val="1"/>
              <c:layout>
                <c:manualLayout>
                  <c:x val="-3.7616552447816788E-2"/>
                  <c:y val="-1.34850424349202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22-4A6D-B0E8-37F507F627C5}"/>
                </c:ext>
              </c:extLst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2-4A6D-B0E8-37F507F627C5}"/>
                </c:ext>
              </c:extLst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22-4A6D-B0E8-37F507F627C5}"/>
                </c:ext>
              </c:extLst>
            </c:dLbl>
            <c:dLbl>
              <c:idx val="4"/>
              <c:layout>
                <c:manualLayout>
                  <c:x val="3.4930193803210885E-2"/>
                  <c:y val="-8.6819033440433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22-4A6D-B0E8-37F507F627C5}"/>
                </c:ext>
              </c:extLst>
            </c:dLbl>
            <c:dLbl>
              <c:idx val="5"/>
              <c:layout>
                <c:manualLayout>
                  <c:x val="3.3333333333333333E-2"/>
                  <c:y val="-0.1388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22-4A6D-B0E8-37F507F627C5}"/>
                </c:ext>
              </c:extLst>
            </c:dLbl>
            <c:dLbl>
              <c:idx val="6"/>
              <c:layout>
                <c:manualLayout>
                  <c:x val="0.05"/>
                  <c:y val="-8.79629629629629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22-4A6D-B0E8-37F507F627C5}"/>
                </c:ext>
              </c:extLst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22-4A6D-B0E8-37F507F627C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[1]MO_I!$B$68:$B$75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[1]MO_I!$D$68:$D$75</c:f>
              <c:numCache>
                <c:formatCode>General</c:formatCode>
                <c:ptCount val="8"/>
                <c:pt idx="0">
                  <c:v>10838533.638715465</c:v>
                </c:pt>
                <c:pt idx="1">
                  <c:v>3660152.3657940114</c:v>
                </c:pt>
                <c:pt idx="2">
                  <c:v>3535452.8300000052</c:v>
                </c:pt>
                <c:pt idx="3">
                  <c:v>2123740.9184403671</c:v>
                </c:pt>
                <c:pt idx="4">
                  <c:v>1431415.257522936</c:v>
                </c:pt>
                <c:pt idx="5">
                  <c:v>1091471.3524770644</c:v>
                </c:pt>
                <c:pt idx="6">
                  <c:v>975774.73999999871</c:v>
                </c:pt>
                <c:pt idx="7">
                  <c:v>1764022.2494353426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A22-4A6D-B0E8-37F507F6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</xdr:colOff>
      <xdr:row>37</xdr:row>
      <xdr:rowOff>67734</xdr:rowOff>
    </xdr:from>
    <xdr:to>
      <xdr:col>6</xdr:col>
      <xdr:colOff>702733</xdr:colOff>
      <xdr:row>61</xdr:row>
      <xdr:rowOff>84667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1D17C32-9CD9-4A24-854C-5F52BAD30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ma.kurtagic/AppData/Local/Microsoft/Windows/Temporary%20Internet%20Files/Content.Outlook/4D9BSDDQ/mart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  <sheetName val="Ž_br osiguranja"/>
      <sheetName val="NŽ_br osiguranja"/>
    </sheetNames>
    <sheetDataSet>
      <sheetData sheetId="0">
        <row r="68">
          <cell r="B68">
            <v>10</v>
          </cell>
          <cell r="D68">
            <v>10838533.638715465</v>
          </cell>
        </row>
        <row r="69">
          <cell r="B69">
            <v>20</v>
          </cell>
          <cell r="D69">
            <v>3660152.3657940114</v>
          </cell>
        </row>
        <row r="70">
          <cell r="B70">
            <v>1</v>
          </cell>
          <cell r="D70">
            <v>3535452.8300000052</v>
          </cell>
        </row>
        <row r="71">
          <cell r="B71">
            <v>3</v>
          </cell>
          <cell r="D71">
            <v>2123740.9184403671</v>
          </cell>
        </row>
        <row r="72">
          <cell r="B72">
            <v>9</v>
          </cell>
          <cell r="D72">
            <v>1431415.257522936</v>
          </cell>
        </row>
        <row r="73">
          <cell r="B73">
            <v>8</v>
          </cell>
          <cell r="D73">
            <v>1091471.3524770644</v>
          </cell>
        </row>
        <row r="74">
          <cell r="B74">
            <v>2</v>
          </cell>
          <cell r="D74">
            <v>975774.73999999871</v>
          </cell>
        </row>
        <row r="75">
          <cell r="B75" t="str">
            <v>Ostalo (manje od 3%)/
Others (less than 3%)</v>
          </cell>
          <cell r="D75">
            <v>1764022.2494353426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abSelected="1" workbookViewId="0">
      <selection activeCell="E21" sqref="E21"/>
    </sheetView>
  </sheetViews>
  <sheetFormatPr defaultRowHeight="14.4" x14ac:dyDescent="0.3"/>
  <cols>
    <col min="1" max="1" width="100" style="47" customWidth="1"/>
  </cols>
  <sheetData>
    <row r="7" spans="1:1" ht="15.75" customHeight="1" x14ac:dyDescent="0.25">
      <c r="A7" s="51" t="s">
        <v>16</v>
      </c>
    </row>
    <row r="8" spans="1:1" ht="15.75" customHeight="1" x14ac:dyDescent="0.25">
      <c r="A8" s="52"/>
    </row>
    <row r="9" spans="1:1" ht="15.75" customHeight="1" x14ac:dyDescent="0.25">
      <c r="A9" s="51" t="s">
        <v>17</v>
      </c>
    </row>
    <row r="10" spans="1:1" ht="15.75" customHeight="1" x14ac:dyDescent="0.25"/>
    <row r="11" spans="1:1" ht="15.75" customHeight="1" x14ac:dyDescent="0.25"/>
    <row r="12" spans="1:1" x14ac:dyDescent="0.3">
      <c r="A12" s="48" t="s">
        <v>68</v>
      </c>
    </row>
    <row r="13" spans="1:1" ht="15" x14ac:dyDescent="0.25">
      <c r="A13" s="48" t="s">
        <v>71</v>
      </c>
    </row>
    <row r="14" spans="1:1" ht="15" x14ac:dyDescent="0.25">
      <c r="A14" s="49"/>
    </row>
    <row r="15" spans="1:1" ht="15" x14ac:dyDescent="0.25">
      <c r="A15" s="49"/>
    </row>
    <row r="16" spans="1:1" ht="15" x14ac:dyDescent="0.25">
      <c r="A16" s="50" t="s">
        <v>69</v>
      </c>
    </row>
    <row r="17" spans="1:1" ht="15" x14ac:dyDescent="0.25">
      <c r="A17" s="50" t="s">
        <v>72</v>
      </c>
    </row>
    <row r="22" spans="1:1" ht="15" x14ac:dyDescent="0.25">
      <c r="A22" s="46" t="s">
        <v>90</v>
      </c>
    </row>
    <row r="23" spans="1:1" ht="15" x14ac:dyDescent="0.25">
      <c r="A23" s="70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22" sqref="A22"/>
    </sheetView>
  </sheetViews>
  <sheetFormatPr defaultColWidth="9.109375" defaultRowHeight="13.2" x14ac:dyDescent="0.25"/>
  <cols>
    <col min="1" max="1" width="79.88671875" style="8" customWidth="1"/>
    <col min="2" max="16384" width="9.109375" style="8"/>
  </cols>
  <sheetData>
    <row r="2" spans="1:1" ht="13.8" x14ac:dyDescent="0.25">
      <c r="A2" s="53" t="s">
        <v>63</v>
      </c>
    </row>
    <row r="5" spans="1:1" s="9" customFormat="1" ht="12.75" x14ac:dyDescent="0.2">
      <c r="A5" s="2" t="s">
        <v>73</v>
      </c>
    </row>
    <row r="6" spans="1:1" s="10" customFormat="1" x14ac:dyDescent="0.25">
      <c r="A6" s="73" t="s">
        <v>89</v>
      </c>
    </row>
    <row r="7" spans="1:1" s="9" customFormat="1" x14ac:dyDescent="0.25">
      <c r="A7" s="2" t="s">
        <v>20</v>
      </c>
    </row>
    <row r="8" spans="1:1" s="10" customFormat="1" ht="12.75" x14ac:dyDescent="0.2">
      <c r="A8" s="11" t="s">
        <v>18</v>
      </c>
    </row>
    <row r="9" spans="1:1" s="9" customFormat="1" ht="12.75" x14ac:dyDescent="0.2">
      <c r="A9" s="69" t="s">
        <v>74</v>
      </c>
    </row>
    <row r="10" spans="1:1" s="10" customFormat="1" ht="12.75" x14ac:dyDescent="0.2">
      <c r="A10" s="68" t="s">
        <v>75</v>
      </c>
    </row>
    <row r="58" spans="1:1" x14ac:dyDescent="0.25">
      <c r="A58" s="17"/>
    </row>
    <row r="59" spans="1:1" x14ac:dyDescent="0.25">
      <c r="A59" s="18"/>
    </row>
  </sheetData>
  <hyperlinks>
    <hyperlink ref="A6" location="'Tabela 1'!A1" display="Table 1: Insurance data for the period 1 January - 30 April 2018"/>
    <hyperlink ref="A5" location="'Tabela 1'!A1" display="Tablela 1: Podaci o osiguranju za period od 1.januara do 31. mart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1. marta 2018."/>
    <hyperlink ref="A10" location="'Tabela 2'!A1" display="Table 2: Gross Written Premium for the period 1 January - 31 March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zoomScale="90" zoomScaleNormal="90" workbookViewId="0">
      <selection activeCell="N49" sqref="N49"/>
    </sheetView>
  </sheetViews>
  <sheetFormatPr defaultColWidth="9.109375" defaultRowHeight="10.199999999999999" x14ac:dyDescent="0.2"/>
  <cols>
    <col min="1" max="1" width="5" style="3" customWidth="1"/>
    <col min="2" max="2" width="37.44140625" style="3" customWidth="1"/>
    <col min="3" max="3" width="15.5546875" style="3" bestFit="1" customWidth="1"/>
    <col min="4" max="4" width="25.33203125" style="3" bestFit="1" customWidth="1"/>
    <col min="5" max="5" width="14.88671875" style="3" bestFit="1" customWidth="1"/>
    <col min="6" max="6" width="7" style="3" bestFit="1" customWidth="1"/>
    <col min="7" max="7" width="10.33203125" style="3" customWidth="1"/>
    <col min="8" max="10" width="9.109375" style="3"/>
    <col min="11" max="11" width="7.5546875" style="3" bestFit="1" customWidth="1"/>
    <col min="12" max="12" width="13.6640625" style="3" bestFit="1" customWidth="1"/>
    <col min="13" max="16384" width="9.109375" style="3"/>
  </cols>
  <sheetData>
    <row r="2" spans="1:14" s="39" customFormat="1" ht="15" x14ac:dyDescent="0.25">
      <c r="A2" s="81" t="s">
        <v>76</v>
      </c>
      <c r="B2" s="81"/>
      <c r="C2" s="81"/>
      <c r="D2" s="81"/>
      <c r="E2" s="41"/>
      <c r="F2" s="41"/>
      <c r="G2" s="41"/>
    </row>
    <row r="3" spans="1:14" s="40" customFormat="1" ht="14.25" x14ac:dyDescent="0.2">
      <c r="A3" s="84" t="s">
        <v>77</v>
      </c>
      <c r="B3" s="84"/>
      <c r="C3" s="84"/>
      <c r="D3" s="84"/>
      <c r="E3" s="42"/>
      <c r="F3" s="42"/>
      <c r="G3" s="42"/>
    </row>
    <row r="5" spans="1:14" s="29" customFormat="1" ht="21" customHeight="1" x14ac:dyDescent="0.2">
      <c r="A5" s="80" t="s">
        <v>21</v>
      </c>
      <c r="B5" s="80" t="s">
        <v>22</v>
      </c>
      <c r="C5" s="77" t="s">
        <v>60</v>
      </c>
      <c r="D5" s="77"/>
      <c r="E5" s="76" t="s">
        <v>61</v>
      </c>
      <c r="F5" s="76"/>
      <c r="G5" s="76"/>
    </row>
    <row r="6" spans="1:14" s="28" customFormat="1" ht="23.25" customHeight="1" x14ac:dyDescent="0.3">
      <c r="A6" s="80"/>
      <c r="B6" s="80"/>
      <c r="C6" s="75" t="s">
        <v>24</v>
      </c>
      <c r="D6" s="75" t="s">
        <v>25</v>
      </c>
      <c r="E6" s="75" t="s">
        <v>70</v>
      </c>
      <c r="F6" s="74" t="s">
        <v>23</v>
      </c>
      <c r="G6" s="74"/>
    </row>
    <row r="7" spans="1:14" ht="33" customHeight="1" x14ac:dyDescent="0.2">
      <c r="A7" s="80"/>
      <c r="B7" s="80"/>
      <c r="C7" s="75"/>
      <c r="D7" s="75"/>
      <c r="E7" s="75"/>
      <c r="F7" s="16" t="s">
        <v>26</v>
      </c>
      <c r="G7" s="16" t="s">
        <v>27</v>
      </c>
      <c r="K7" s="30"/>
      <c r="L7" s="31"/>
      <c r="M7" s="31"/>
      <c r="N7" s="31"/>
    </row>
    <row r="8" spans="1:14" s="5" customFormat="1" ht="22.5" customHeight="1" x14ac:dyDescent="0.2">
      <c r="A8" s="12">
        <v>1</v>
      </c>
      <c r="B8" s="13" t="s">
        <v>28</v>
      </c>
      <c r="C8" s="14">
        <v>12733</v>
      </c>
      <c r="D8" s="14">
        <v>3535452.8300000052</v>
      </c>
      <c r="E8" s="72">
        <v>4370</v>
      </c>
      <c r="F8" s="14">
        <v>3756</v>
      </c>
      <c r="G8" s="14">
        <v>2338956.29</v>
      </c>
      <c r="K8" s="1"/>
      <c r="L8" s="4"/>
      <c r="M8" s="4"/>
      <c r="N8" s="4"/>
    </row>
    <row r="9" spans="1:14" s="5" customFormat="1" ht="22.5" customHeight="1" x14ac:dyDescent="0.2">
      <c r="A9" s="12">
        <v>2</v>
      </c>
      <c r="B9" s="13" t="s">
        <v>29</v>
      </c>
      <c r="C9" s="14">
        <v>10510</v>
      </c>
      <c r="D9" s="14">
        <v>975774.73999999871</v>
      </c>
      <c r="E9" s="72">
        <v>5300</v>
      </c>
      <c r="F9" s="14">
        <v>4535</v>
      </c>
      <c r="G9" s="14">
        <v>468171.33000000042</v>
      </c>
    </row>
    <row r="10" spans="1:14" s="5" customFormat="1" ht="22.5" customHeight="1" x14ac:dyDescent="0.2">
      <c r="A10" s="12">
        <v>3</v>
      </c>
      <c r="B10" s="13" t="s">
        <v>30</v>
      </c>
      <c r="C10" s="14">
        <v>5267</v>
      </c>
      <c r="D10" s="14">
        <v>2123740.9184403671</v>
      </c>
      <c r="E10" s="72">
        <v>1516</v>
      </c>
      <c r="F10" s="14">
        <v>1184</v>
      </c>
      <c r="G10" s="14">
        <v>1148891.5399999996</v>
      </c>
    </row>
    <row r="11" spans="1:14" s="5" customFormat="1" ht="22.5" customHeight="1" x14ac:dyDescent="0.2">
      <c r="A11" s="12">
        <v>4</v>
      </c>
      <c r="B11" s="13" t="s">
        <v>31</v>
      </c>
      <c r="C11" s="14">
        <v>0</v>
      </c>
      <c r="D11" s="14">
        <v>0</v>
      </c>
      <c r="E11" s="72">
        <v>1</v>
      </c>
      <c r="F11" s="14">
        <v>0</v>
      </c>
      <c r="G11" s="14">
        <v>0</v>
      </c>
    </row>
    <row r="12" spans="1:14" s="5" customFormat="1" ht="22.5" customHeight="1" x14ac:dyDescent="0.2">
      <c r="A12" s="12">
        <v>5</v>
      </c>
      <c r="B12" s="13" t="s">
        <v>32</v>
      </c>
      <c r="C12" s="14">
        <v>0</v>
      </c>
      <c r="D12" s="14">
        <v>0</v>
      </c>
      <c r="E12" s="72">
        <v>5</v>
      </c>
      <c r="F12" s="15">
        <v>4</v>
      </c>
      <c r="G12" s="15">
        <v>453931.92</v>
      </c>
    </row>
    <row r="13" spans="1:14" s="5" customFormat="1" ht="22.5" customHeight="1" x14ac:dyDescent="0.2">
      <c r="A13" s="12">
        <v>6</v>
      </c>
      <c r="B13" s="13" t="s">
        <v>33</v>
      </c>
      <c r="C13" s="14">
        <v>10</v>
      </c>
      <c r="D13" s="14">
        <v>125553.89908256881</v>
      </c>
      <c r="E13" s="72">
        <v>2</v>
      </c>
      <c r="F13" s="14">
        <v>0</v>
      </c>
      <c r="G13" s="14">
        <v>0</v>
      </c>
    </row>
    <row r="14" spans="1:14" s="5" customFormat="1" ht="22.5" customHeight="1" x14ac:dyDescent="0.2">
      <c r="A14" s="12">
        <v>7</v>
      </c>
      <c r="B14" s="13" t="s">
        <v>34</v>
      </c>
      <c r="C14" s="14">
        <v>96</v>
      </c>
      <c r="D14" s="14">
        <v>224274.91577981651</v>
      </c>
      <c r="E14" s="72">
        <v>39</v>
      </c>
      <c r="F14" s="14">
        <v>36</v>
      </c>
      <c r="G14" s="14">
        <v>4343.3</v>
      </c>
    </row>
    <row r="15" spans="1:14" s="5" customFormat="1" ht="33.75" customHeight="1" x14ac:dyDescent="0.2">
      <c r="A15" s="12">
        <v>8</v>
      </c>
      <c r="B15" s="13" t="s">
        <v>35</v>
      </c>
      <c r="C15" s="14">
        <v>3793</v>
      </c>
      <c r="D15" s="14">
        <v>1091471.3524770644</v>
      </c>
      <c r="E15" s="72">
        <v>184</v>
      </c>
      <c r="F15" s="14">
        <v>126</v>
      </c>
      <c r="G15" s="14">
        <v>61153.38</v>
      </c>
    </row>
    <row r="16" spans="1:14" s="5" customFormat="1" ht="22.5" x14ac:dyDescent="0.2">
      <c r="A16" s="12">
        <v>9</v>
      </c>
      <c r="B16" s="13" t="s">
        <v>36</v>
      </c>
      <c r="C16" s="14">
        <v>4932</v>
      </c>
      <c r="D16" s="14">
        <v>1431415.257522936</v>
      </c>
      <c r="E16" s="72">
        <v>843</v>
      </c>
      <c r="F16" s="14">
        <v>630</v>
      </c>
      <c r="G16" s="14">
        <v>573003.5399999998</v>
      </c>
    </row>
    <row r="17" spans="1:7" s="5" customFormat="1" ht="33.75" customHeight="1" x14ac:dyDescent="0.2">
      <c r="A17" s="12">
        <v>10</v>
      </c>
      <c r="B17" s="13" t="s">
        <v>37</v>
      </c>
      <c r="C17" s="14">
        <v>95486</v>
      </c>
      <c r="D17" s="14">
        <v>10838533.638715465</v>
      </c>
      <c r="E17" s="72">
        <v>5359</v>
      </c>
      <c r="F17" s="14">
        <v>3973</v>
      </c>
      <c r="G17" s="14">
        <v>4281702.3500000015</v>
      </c>
    </row>
    <row r="18" spans="1:7" s="5" customFormat="1" ht="33.75" customHeight="1" x14ac:dyDescent="0.2">
      <c r="A18" s="12">
        <v>11</v>
      </c>
      <c r="B18" s="13" t="s">
        <v>38</v>
      </c>
      <c r="C18" s="14">
        <v>5</v>
      </c>
      <c r="D18" s="14">
        <v>8785.6622935779815</v>
      </c>
      <c r="E18" s="72">
        <v>66</v>
      </c>
      <c r="F18" s="14">
        <v>64</v>
      </c>
      <c r="G18" s="14">
        <v>7460.31</v>
      </c>
    </row>
    <row r="19" spans="1:7" s="5" customFormat="1" ht="33.75" customHeight="1" x14ac:dyDescent="0.2">
      <c r="A19" s="12">
        <v>12</v>
      </c>
      <c r="B19" s="13" t="s">
        <v>39</v>
      </c>
      <c r="C19" s="14">
        <v>349</v>
      </c>
      <c r="D19" s="14">
        <v>30339.314311926599</v>
      </c>
      <c r="E19" s="72">
        <v>13</v>
      </c>
      <c r="F19" s="14">
        <v>11</v>
      </c>
      <c r="G19" s="14">
        <v>3367.59</v>
      </c>
    </row>
    <row r="20" spans="1:7" s="5" customFormat="1" ht="22.5" customHeight="1" x14ac:dyDescent="0.2">
      <c r="A20" s="12">
        <v>13</v>
      </c>
      <c r="B20" s="13" t="s">
        <v>40</v>
      </c>
      <c r="C20" s="14">
        <v>782</v>
      </c>
      <c r="D20" s="14">
        <v>441627.78917431197</v>
      </c>
      <c r="E20" s="72">
        <v>307</v>
      </c>
      <c r="F20" s="14">
        <v>200</v>
      </c>
      <c r="G20" s="14">
        <v>44999.85</v>
      </c>
    </row>
    <row r="21" spans="1:7" s="5" customFormat="1" ht="22.5" customHeight="1" x14ac:dyDescent="0.2">
      <c r="A21" s="12">
        <v>14</v>
      </c>
      <c r="B21" s="13" t="s">
        <v>41</v>
      </c>
      <c r="C21" s="14">
        <v>3</v>
      </c>
      <c r="D21" s="14">
        <v>109798.38917431193</v>
      </c>
      <c r="E21" s="72">
        <v>43</v>
      </c>
      <c r="F21" s="14">
        <v>41</v>
      </c>
      <c r="G21" s="14">
        <v>143359.95000000001</v>
      </c>
    </row>
    <row r="22" spans="1:7" s="5" customFormat="1" ht="22.5" customHeight="1" x14ac:dyDescent="0.2">
      <c r="A22" s="12">
        <v>15</v>
      </c>
      <c r="B22" s="13" t="s">
        <v>42</v>
      </c>
      <c r="C22" s="14">
        <v>49</v>
      </c>
      <c r="D22" s="14">
        <v>20126.16513761468</v>
      </c>
      <c r="E22" s="72">
        <v>6</v>
      </c>
      <c r="F22" s="14">
        <v>5</v>
      </c>
      <c r="G22" s="14">
        <v>3920.24</v>
      </c>
    </row>
    <row r="23" spans="1:7" s="5" customFormat="1" ht="22.5" customHeight="1" x14ac:dyDescent="0.2">
      <c r="A23" s="12">
        <v>16</v>
      </c>
      <c r="B23" s="13" t="s">
        <v>43</v>
      </c>
      <c r="C23" s="14">
        <v>76</v>
      </c>
      <c r="D23" s="14">
        <v>66437.362293577971</v>
      </c>
      <c r="E23" s="72">
        <v>6</v>
      </c>
      <c r="F23" s="14">
        <v>5</v>
      </c>
      <c r="G23" s="14">
        <v>55</v>
      </c>
    </row>
    <row r="24" spans="1:7" s="5" customFormat="1" ht="22.5" customHeight="1" x14ac:dyDescent="0.2">
      <c r="A24" s="12">
        <v>17</v>
      </c>
      <c r="B24" s="13" t="s">
        <v>44</v>
      </c>
      <c r="C24" s="14">
        <v>1126</v>
      </c>
      <c r="D24" s="14">
        <v>3899.3033027522879</v>
      </c>
      <c r="E24" s="72">
        <v>0</v>
      </c>
      <c r="F24" s="14">
        <v>0</v>
      </c>
      <c r="G24" s="14">
        <v>0</v>
      </c>
    </row>
    <row r="25" spans="1:7" s="5" customFormat="1" ht="22.5" customHeight="1" x14ac:dyDescent="0.2">
      <c r="A25" s="12">
        <v>18</v>
      </c>
      <c r="B25" s="13" t="s">
        <v>45</v>
      </c>
      <c r="C25" s="14">
        <v>14519</v>
      </c>
      <c r="D25" s="14">
        <v>246405.81467890058</v>
      </c>
      <c r="E25" s="72">
        <v>857</v>
      </c>
      <c r="F25" s="14">
        <v>618</v>
      </c>
      <c r="G25" s="14">
        <v>97564.049999999872</v>
      </c>
    </row>
    <row r="26" spans="1:7" s="5" customFormat="1" ht="22.5" customHeight="1" x14ac:dyDescent="0.2">
      <c r="A26" s="12">
        <v>19</v>
      </c>
      <c r="B26" s="13" t="s">
        <v>46</v>
      </c>
      <c r="C26" s="14">
        <v>1</v>
      </c>
      <c r="D26" s="14">
        <v>29613.71</v>
      </c>
      <c r="E26" s="72">
        <v>103</v>
      </c>
      <c r="F26" s="14">
        <v>102</v>
      </c>
      <c r="G26" s="14">
        <v>6688.16</v>
      </c>
    </row>
    <row r="27" spans="1:7" s="5" customFormat="1" ht="22.5" customHeight="1" x14ac:dyDescent="0.2">
      <c r="A27" s="12">
        <v>20</v>
      </c>
      <c r="B27" s="13" t="s">
        <v>47</v>
      </c>
      <c r="C27" s="14">
        <v>35753</v>
      </c>
      <c r="D27" s="14">
        <v>3660152.3657940114</v>
      </c>
      <c r="E27" s="72">
        <v>945</v>
      </c>
      <c r="F27" s="14">
        <v>675</v>
      </c>
      <c r="G27" s="14">
        <v>1710613.66</v>
      </c>
    </row>
    <row r="28" spans="1:7" s="5" customFormat="1" ht="22.5" customHeight="1" x14ac:dyDescent="0.2">
      <c r="A28" s="12">
        <v>21</v>
      </c>
      <c r="B28" s="13" t="s">
        <v>48</v>
      </c>
      <c r="C28" s="14">
        <v>57</v>
      </c>
      <c r="D28" s="14">
        <v>31049.89</v>
      </c>
      <c r="E28" s="72">
        <v>19</v>
      </c>
      <c r="F28" s="14">
        <v>18</v>
      </c>
      <c r="G28" s="14">
        <v>7332.7799999999988</v>
      </c>
    </row>
    <row r="29" spans="1:7" s="5" customFormat="1" ht="45.75" customHeight="1" x14ac:dyDescent="0.2">
      <c r="A29" s="12">
        <v>22</v>
      </c>
      <c r="B29" s="13" t="s">
        <v>49</v>
      </c>
      <c r="C29" s="14">
        <v>31837</v>
      </c>
      <c r="D29" s="14">
        <v>423810.03420598363</v>
      </c>
      <c r="E29" s="72">
        <v>263</v>
      </c>
      <c r="F29" s="14">
        <v>216</v>
      </c>
      <c r="G29" s="14">
        <v>182912.68</v>
      </c>
    </row>
    <row r="30" spans="1:7" s="5" customFormat="1" ht="22.5" customHeight="1" x14ac:dyDescent="0.2">
      <c r="A30" s="12">
        <v>23</v>
      </c>
      <c r="B30" s="13" t="s">
        <v>50</v>
      </c>
      <c r="C30" s="14">
        <v>5</v>
      </c>
      <c r="D30" s="14">
        <v>2300</v>
      </c>
      <c r="E30" s="72">
        <v>0</v>
      </c>
      <c r="F30" s="14">
        <v>0</v>
      </c>
      <c r="G30" s="14">
        <v>0</v>
      </c>
    </row>
    <row r="31" spans="1:7" s="32" customFormat="1" ht="24.6" customHeight="1" x14ac:dyDescent="0.3">
      <c r="A31" s="20"/>
      <c r="B31" s="21" t="s">
        <v>52</v>
      </c>
      <c r="C31" s="22">
        <f>SUM(C8:C26)</f>
        <v>149737</v>
      </c>
      <c r="D31" s="22">
        <f t="shared" ref="D31:G31" si="0">SUM(D8:D26)</f>
        <v>21303251.062385198</v>
      </c>
      <c r="E31" s="22">
        <f>SUM(E8:E26)</f>
        <v>19020</v>
      </c>
      <c r="F31" s="22">
        <f t="shared" si="0"/>
        <v>15290</v>
      </c>
      <c r="G31" s="22">
        <f t="shared" si="0"/>
        <v>9637568.8000000026</v>
      </c>
    </row>
    <row r="32" spans="1:7" s="32" customFormat="1" ht="24.6" customHeight="1" x14ac:dyDescent="0.3">
      <c r="A32" s="20"/>
      <c r="B32" s="21" t="s">
        <v>53</v>
      </c>
      <c r="C32" s="22">
        <f>SUM(C27:C30)</f>
        <v>67652</v>
      </c>
      <c r="D32" s="22">
        <f>SUM(D27:D30)</f>
        <v>4117312.2899999954</v>
      </c>
      <c r="E32" s="22">
        <f t="shared" ref="E32:F32" si="1">SUM(E27:E30)</f>
        <v>1227</v>
      </c>
      <c r="F32" s="22">
        <f t="shared" si="1"/>
        <v>909</v>
      </c>
      <c r="G32" s="22">
        <f>SUM(G27:G30)</f>
        <v>1900859.1199999999</v>
      </c>
    </row>
    <row r="33" spans="1:7" s="32" customFormat="1" ht="24.6" customHeight="1" x14ac:dyDescent="0.25">
      <c r="A33" s="20"/>
      <c r="B33" s="23" t="s">
        <v>54</v>
      </c>
      <c r="C33" s="24">
        <f>C31+C32</f>
        <v>217389</v>
      </c>
      <c r="D33" s="24">
        <f t="shared" ref="D33:G33" si="2">D31+D32</f>
        <v>25420563.352385193</v>
      </c>
      <c r="E33" s="24">
        <f t="shared" si="2"/>
        <v>20247</v>
      </c>
      <c r="F33" s="24">
        <f t="shared" si="2"/>
        <v>16199</v>
      </c>
      <c r="G33" s="24">
        <f t="shared" si="2"/>
        <v>11538427.920000002</v>
      </c>
    </row>
    <row r="34" spans="1:7" ht="11.25" x14ac:dyDescent="0.2">
      <c r="A34" s="3" t="s">
        <v>14</v>
      </c>
    </row>
    <row r="36" spans="1:7" ht="13.8" x14ac:dyDescent="0.2">
      <c r="A36" s="83" t="s">
        <v>64</v>
      </c>
      <c r="B36" s="83"/>
      <c r="C36" s="83"/>
    </row>
    <row r="37" spans="1:7" ht="14.25" x14ac:dyDescent="0.2">
      <c r="A37" s="82" t="s">
        <v>18</v>
      </c>
      <c r="B37" s="82"/>
      <c r="C37" s="82"/>
    </row>
    <row r="60" spans="1:4" ht="11.25" x14ac:dyDescent="0.2">
      <c r="B60" s="79"/>
      <c r="C60" s="79"/>
      <c r="D60" s="79"/>
    </row>
    <row r="64" spans="1:4" ht="11.25" x14ac:dyDescent="0.2">
      <c r="A64" s="3" t="s">
        <v>14</v>
      </c>
    </row>
    <row r="67" spans="1:2" s="8" customFormat="1" ht="13.2" x14ac:dyDescent="0.25">
      <c r="A67" s="78" t="s">
        <v>65</v>
      </c>
      <c r="B67" s="78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5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zoomScaleNormal="100" workbookViewId="0">
      <selection activeCell="E30" sqref="E30"/>
    </sheetView>
  </sheetViews>
  <sheetFormatPr defaultColWidth="9.109375" defaultRowHeight="10.199999999999999" x14ac:dyDescent="0.2"/>
  <cols>
    <col min="1" max="1" width="33" style="7" bestFit="1" customWidth="1"/>
    <col min="2" max="2" width="11.6640625" style="7" customWidth="1"/>
    <col min="3" max="3" width="11.33203125" style="7" customWidth="1"/>
    <col min="4" max="4" width="11.6640625" style="7" customWidth="1"/>
    <col min="5" max="5" width="12.5546875" style="7" customWidth="1"/>
    <col min="6" max="11" width="11.6640625" style="7" customWidth="1"/>
    <col min="12" max="12" width="12.109375" style="7" customWidth="1"/>
    <col min="13" max="13" width="11.6640625" style="7" customWidth="1"/>
    <col min="14" max="14" width="9" style="7" customWidth="1"/>
    <col min="15" max="16384" width="9.109375" style="7"/>
  </cols>
  <sheetData>
    <row r="2" spans="1:14" s="37" customFormat="1" ht="15" customHeight="1" x14ac:dyDescent="0.2">
      <c r="A2" s="86" t="s">
        <v>78</v>
      </c>
      <c r="B2" s="86"/>
      <c r="C2" s="86"/>
      <c r="D2" s="86"/>
      <c r="E2" s="86"/>
      <c r="F2" s="86"/>
      <c r="G2" s="43"/>
      <c r="H2" s="43"/>
      <c r="I2" s="43"/>
      <c r="J2" s="43"/>
      <c r="K2" s="43"/>
      <c r="L2" s="43"/>
      <c r="M2" s="43"/>
      <c r="N2" s="43"/>
    </row>
    <row r="3" spans="1:14" s="38" customFormat="1" ht="14.25" customHeight="1" x14ac:dyDescent="0.2">
      <c r="A3" s="87" t="s">
        <v>75</v>
      </c>
      <c r="B3" s="87"/>
      <c r="C3" s="87"/>
      <c r="D3" s="87"/>
      <c r="E3" s="87"/>
      <c r="F3" s="44"/>
      <c r="G3" s="44"/>
      <c r="H3" s="44"/>
      <c r="I3" s="44"/>
      <c r="J3" s="44"/>
      <c r="K3" s="44"/>
      <c r="L3" s="44"/>
      <c r="M3" s="44"/>
      <c r="N3" s="44"/>
    </row>
    <row r="4" spans="1:14" ht="11.25" x14ac:dyDescent="0.2">
      <c r="M4" s="85"/>
      <c r="N4" s="85"/>
    </row>
    <row r="5" spans="1:14" s="26" customFormat="1" ht="24" customHeight="1" x14ac:dyDescent="0.25">
      <c r="A5" s="91" t="s">
        <v>59</v>
      </c>
      <c r="B5" s="89" t="s">
        <v>55</v>
      </c>
      <c r="C5" s="89"/>
      <c r="D5" s="89"/>
      <c r="E5" s="89"/>
      <c r="F5" s="89" t="s">
        <v>56</v>
      </c>
      <c r="G5" s="89"/>
      <c r="H5" s="89"/>
      <c r="I5" s="89"/>
      <c r="J5" s="89" t="s">
        <v>57</v>
      </c>
      <c r="K5" s="89"/>
      <c r="L5" s="89"/>
      <c r="M5" s="89"/>
      <c r="N5" s="89"/>
    </row>
    <row r="6" spans="1:14" s="25" customFormat="1" ht="48" customHeight="1" x14ac:dyDescent="0.2">
      <c r="A6" s="91"/>
      <c r="B6" s="27" t="s">
        <v>80</v>
      </c>
      <c r="C6" s="27" t="s">
        <v>79</v>
      </c>
      <c r="D6" s="27" t="s">
        <v>81</v>
      </c>
      <c r="E6" s="27" t="s">
        <v>82</v>
      </c>
      <c r="F6" s="27" t="s">
        <v>80</v>
      </c>
      <c r="G6" s="27" t="s">
        <v>83</v>
      </c>
      <c r="H6" s="27" t="s">
        <v>81</v>
      </c>
      <c r="I6" s="27" t="s">
        <v>84</v>
      </c>
      <c r="J6" s="27" t="s">
        <v>85</v>
      </c>
      <c r="K6" s="27" t="s">
        <v>86</v>
      </c>
      <c r="L6" s="27" t="s">
        <v>87</v>
      </c>
      <c r="M6" s="27" t="s">
        <v>88</v>
      </c>
      <c r="N6" s="27" t="s">
        <v>58</v>
      </c>
    </row>
    <row r="7" spans="1:14" ht="14.25" customHeight="1" x14ac:dyDescent="0.2">
      <c r="A7" s="54" t="s">
        <v>1</v>
      </c>
      <c r="B7" s="55">
        <v>9094144.25</v>
      </c>
      <c r="C7" s="56">
        <v>9030207.152385192</v>
      </c>
      <c r="D7" s="57">
        <f>B7/$B$18</f>
        <v>0.45769490985151223</v>
      </c>
      <c r="E7" s="57">
        <f>C7/$C$18</f>
        <v>0.42388868844200422</v>
      </c>
      <c r="F7" s="58"/>
      <c r="G7" s="59"/>
      <c r="H7" s="59"/>
      <c r="I7" s="59"/>
      <c r="J7" s="55">
        <f>B7</f>
        <v>9094144.25</v>
      </c>
      <c r="K7" s="55">
        <f>C7</f>
        <v>9030207.152385192</v>
      </c>
      <c r="L7" s="57">
        <f>J7/$J$18</f>
        <v>0.37966636962468026</v>
      </c>
      <c r="M7" s="57">
        <f>K7/$K$18</f>
        <v>0.35523237731621304</v>
      </c>
      <c r="N7" s="66">
        <f>K7/J7*100</f>
        <v>99.296942121686627</v>
      </c>
    </row>
    <row r="8" spans="1:14" ht="14.25" customHeight="1" x14ac:dyDescent="0.2">
      <c r="A8" s="54" t="s">
        <v>2</v>
      </c>
      <c r="B8" s="55">
        <v>3562459.59</v>
      </c>
      <c r="C8" s="56">
        <v>4211117.1900000004</v>
      </c>
      <c r="D8" s="57">
        <f t="shared" ref="D8:D11" si="0">B8/$B$18</f>
        <v>0.17929335362089788</v>
      </c>
      <c r="E8" s="57">
        <f t="shared" ref="E8:E11" si="1">C8/$C$18</f>
        <v>0.19767486087771377</v>
      </c>
      <c r="F8" s="58"/>
      <c r="G8" s="59"/>
      <c r="H8" s="59"/>
      <c r="I8" s="59"/>
      <c r="J8" s="55">
        <f t="shared" ref="J8:J11" si="2">B8</f>
        <v>3562459.59</v>
      </c>
      <c r="K8" s="55">
        <f>C8</f>
        <v>4211117.1900000004</v>
      </c>
      <c r="L8" s="57">
        <f t="shared" ref="L8:L17" si="3">J8/$J$18</f>
        <v>0.14872714378485108</v>
      </c>
      <c r="M8" s="57">
        <f>K8/$K$18</f>
        <v>0.16565790189716137</v>
      </c>
      <c r="N8" s="66">
        <f t="shared" ref="N8:N17" si="4">K8/J8*100</f>
        <v>118.20813916937654</v>
      </c>
    </row>
    <row r="9" spans="1:14" ht="14.25" customHeight="1" x14ac:dyDescent="0.2">
      <c r="A9" s="54" t="s">
        <v>3</v>
      </c>
      <c r="B9" s="55">
        <v>1047779.0700000001</v>
      </c>
      <c r="C9" s="56">
        <v>1556825.8399999996</v>
      </c>
      <c r="D9" s="57">
        <f t="shared" si="0"/>
        <v>5.2733180143689863E-2</v>
      </c>
      <c r="E9" s="57">
        <f t="shared" si="1"/>
        <v>7.3079260787047767E-2</v>
      </c>
      <c r="F9" s="58"/>
      <c r="G9" s="59"/>
      <c r="H9" s="59"/>
      <c r="I9" s="59"/>
      <c r="J9" s="55">
        <f t="shared" si="2"/>
        <v>1047779.0700000001</v>
      </c>
      <c r="K9" s="55">
        <f t="shared" ref="K9:K10" si="5">C9</f>
        <v>1556825.8399999996</v>
      </c>
      <c r="L9" s="57">
        <f t="shared" si="3"/>
        <v>4.3743145560465872E-2</v>
      </c>
      <c r="M9" s="57">
        <f t="shared" ref="M9:M18" si="6">K9/$K$18</f>
        <v>6.1242774930632064E-2</v>
      </c>
      <c r="N9" s="66">
        <f t="shared" si="4"/>
        <v>148.58340699628593</v>
      </c>
    </row>
    <row r="10" spans="1:14" ht="14.25" customHeight="1" x14ac:dyDescent="0.2">
      <c r="A10" s="54" t="s">
        <v>4</v>
      </c>
      <c r="B10" s="55">
        <v>3058559.89</v>
      </c>
      <c r="C10" s="56">
        <v>3455521.3</v>
      </c>
      <c r="D10" s="57">
        <f t="shared" si="0"/>
        <v>0.15393282255545937</v>
      </c>
      <c r="E10" s="57">
        <f t="shared" si="1"/>
        <v>0.16220628907206366</v>
      </c>
      <c r="F10" s="58"/>
      <c r="G10" s="59"/>
      <c r="H10" s="59"/>
      <c r="I10" s="59"/>
      <c r="J10" s="55">
        <f t="shared" si="2"/>
        <v>3058559.89</v>
      </c>
      <c r="K10" s="55">
        <f t="shared" si="5"/>
        <v>3455521.3</v>
      </c>
      <c r="L10" s="57">
        <f t="shared" si="3"/>
        <v>0.12769011550657572</v>
      </c>
      <c r="M10" s="57">
        <f t="shared" si="6"/>
        <v>0.13593409603472739</v>
      </c>
      <c r="N10" s="66">
        <f t="shared" si="4"/>
        <v>112.97870318962431</v>
      </c>
    </row>
    <row r="11" spans="1:14" ht="14.25" customHeight="1" x14ac:dyDescent="0.2">
      <c r="A11" s="54" t="s">
        <v>5</v>
      </c>
      <c r="B11" s="55">
        <v>3106503.1</v>
      </c>
      <c r="C11" s="56">
        <v>3049579.5799999996</v>
      </c>
      <c r="D11" s="57">
        <f t="shared" si="0"/>
        <v>0.15634573382844058</v>
      </c>
      <c r="E11" s="57">
        <f t="shared" si="1"/>
        <v>0.1431509008211706</v>
      </c>
      <c r="F11" s="58"/>
      <c r="G11" s="59"/>
      <c r="H11" s="60"/>
      <c r="I11" s="60"/>
      <c r="J11" s="55">
        <f t="shared" si="2"/>
        <v>3106503.1</v>
      </c>
      <c r="K11" s="55">
        <f>C11</f>
        <v>3049579.5799999996</v>
      </c>
      <c r="L11" s="57">
        <f t="shared" si="3"/>
        <v>0.12969166991218717</v>
      </c>
      <c r="M11" s="57">
        <f t="shared" si="6"/>
        <v>0.11996506677393759</v>
      </c>
      <c r="N11" s="66">
        <f t="shared" si="4"/>
        <v>98.16760137789656</v>
      </c>
    </row>
    <row r="12" spans="1:14" ht="11.4" x14ac:dyDescent="0.2">
      <c r="A12" s="61" t="s">
        <v>11</v>
      </c>
      <c r="B12" s="62"/>
      <c r="C12" s="62"/>
      <c r="D12" s="62"/>
      <c r="E12" s="62"/>
      <c r="F12" s="63">
        <v>449617.26</v>
      </c>
      <c r="G12" s="63">
        <v>546226.78999999992</v>
      </c>
      <c r="H12" s="64">
        <f>F12/$F$18</f>
        <v>0.11010470205017589</v>
      </c>
      <c r="I12" s="64">
        <f>G12/$G$18</f>
        <v>0.13266586343879214</v>
      </c>
      <c r="J12" s="63">
        <f>F12</f>
        <v>449617.26</v>
      </c>
      <c r="K12" s="55">
        <f>G12</f>
        <v>546226.78999999992</v>
      </c>
      <c r="L12" s="57">
        <f t="shared" si="3"/>
        <v>1.8770820885626042E-2</v>
      </c>
      <c r="M12" s="57">
        <f t="shared" si="6"/>
        <v>2.1487595787240805E-2</v>
      </c>
      <c r="N12" s="66">
        <f t="shared" si="4"/>
        <v>121.48705990512907</v>
      </c>
    </row>
    <row r="13" spans="1:14" ht="14.25" customHeight="1" x14ac:dyDescent="0.2">
      <c r="A13" s="61" t="s">
        <v>6</v>
      </c>
      <c r="B13" s="62"/>
      <c r="C13" s="62"/>
      <c r="D13" s="62"/>
      <c r="E13" s="62"/>
      <c r="F13" s="63">
        <v>1071831.6200000001</v>
      </c>
      <c r="G13" s="63">
        <v>1078586.8700000001</v>
      </c>
      <c r="H13" s="64">
        <f t="shared" ref="H13:H17" si="7">F13/$F$18</f>
        <v>0.26247591377621349</v>
      </c>
      <c r="I13" s="64">
        <f t="shared" ref="I13:I17" si="8">G13/$G$18</f>
        <v>0.26196382349224262</v>
      </c>
      <c r="J13" s="63">
        <f t="shared" ref="J13:J17" si="9">F13</f>
        <v>1071831.6200000001</v>
      </c>
      <c r="K13" s="55">
        <f t="shared" ref="K13:K17" si="10">G13</f>
        <v>1078586.8700000001</v>
      </c>
      <c r="L13" s="57">
        <f t="shared" si="3"/>
        <v>4.4747302091050496E-2</v>
      </c>
      <c r="M13" s="57">
        <f>K13/$K$18</f>
        <v>4.2429699729640231E-2</v>
      </c>
      <c r="N13" s="66">
        <f t="shared" si="4"/>
        <v>100.6302529122998</v>
      </c>
    </row>
    <row r="14" spans="1:14" ht="14.25" customHeight="1" x14ac:dyDescent="0.2">
      <c r="A14" s="61" t="s">
        <v>7</v>
      </c>
      <c r="B14" s="62"/>
      <c r="C14" s="62"/>
      <c r="D14" s="62"/>
      <c r="E14" s="62"/>
      <c r="F14" s="63">
        <v>54543.3</v>
      </c>
      <c r="G14" s="62"/>
      <c r="H14" s="64">
        <f t="shared" si="7"/>
        <v>1.3356857775729871E-2</v>
      </c>
      <c r="I14" s="64">
        <f t="shared" si="8"/>
        <v>0</v>
      </c>
      <c r="J14" s="63">
        <f t="shared" si="9"/>
        <v>54543.3</v>
      </c>
      <c r="K14" s="55">
        <f t="shared" si="10"/>
        <v>0</v>
      </c>
      <c r="L14" s="57">
        <f t="shared" si="3"/>
        <v>2.2770978916845114E-3</v>
      </c>
      <c r="M14" s="65"/>
      <c r="N14" s="66">
        <f t="shared" si="4"/>
        <v>0</v>
      </c>
    </row>
    <row r="15" spans="1:14" ht="14.25" customHeight="1" x14ac:dyDescent="0.2">
      <c r="A15" s="61" t="s">
        <v>8</v>
      </c>
      <c r="B15" s="62"/>
      <c r="C15" s="62"/>
      <c r="D15" s="62"/>
      <c r="E15" s="62"/>
      <c r="F15" s="63">
        <v>587676.72</v>
      </c>
      <c r="G15" s="63">
        <v>603079.6</v>
      </c>
      <c r="H15" s="64">
        <f t="shared" si="7"/>
        <v>0.14391344797889796</v>
      </c>
      <c r="I15" s="64">
        <f t="shared" si="8"/>
        <v>0.14647409706199396</v>
      </c>
      <c r="J15" s="63">
        <f t="shared" si="9"/>
        <v>587676.72</v>
      </c>
      <c r="K15" s="55">
        <f t="shared" si="10"/>
        <v>603079.6</v>
      </c>
      <c r="L15" s="57">
        <f t="shared" si="3"/>
        <v>2.4534588484819746E-2</v>
      </c>
      <c r="M15" s="57">
        <f t="shared" si="6"/>
        <v>2.3724084774990387E-2</v>
      </c>
      <c r="N15" s="66">
        <f t="shared" si="4"/>
        <v>102.62097841820244</v>
      </c>
    </row>
    <row r="16" spans="1:14" ht="14.25" customHeight="1" x14ac:dyDescent="0.2">
      <c r="A16" s="61" t="s">
        <v>9</v>
      </c>
      <c r="B16" s="62"/>
      <c r="C16" s="62"/>
      <c r="D16" s="62"/>
      <c r="E16" s="62"/>
      <c r="F16" s="63">
        <v>1323390.5</v>
      </c>
      <c r="G16" s="63">
        <v>1889419.0299999954</v>
      </c>
      <c r="H16" s="64">
        <f t="shared" si="7"/>
        <v>0.32407901044219989</v>
      </c>
      <c r="I16" s="64">
        <f t="shared" si="8"/>
        <v>0.45889621600697128</v>
      </c>
      <c r="J16" s="63">
        <f t="shared" si="9"/>
        <v>1323390.5</v>
      </c>
      <c r="K16" s="55">
        <f t="shared" si="10"/>
        <v>1889419.0299999954</v>
      </c>
      <c r="L16" s="57">
        <f t="shared" si="3"/>
        <v>5.5249493841137434E-2</v>
      </c>
      <c r="M16" s="57">
        <f t="shared" si="6"/>
        <v>7.4326402755457155E-2</v>
      </c>
      <c r="N16" s="66">
        <f t="shared" si="4"/>
        <v>142.77108910786313</v>
      </c>
    </row>
    <row r="17" spans="1:14" ht="14.25" customHeight="1" x14ac:dyDescent="0.2">
      <c r="A17" s="61" t="s">
        <v>10</v>
      </c>
      <c r="B17" s="62"/>
      <c r="C17" s="62"/>
      <c r="D17" s="62"/>
      <c r="E17" s="62"/>
      <c r="F17" s="63">
        <v>596483.37</v>
      </c>
      <c r="G17" s="62"/>
      <c r="H17" s="64">
        <f t="shared" si="7"/>
        <v>0.14607006797678279</v>
      </c>
      <c r="I17" s="64">
        <f t="shared" si="8"/>
        <v>0</v>
      </c>
      <c r="J17" s="63">
        <f t="shared" si="9"/>
        <v>596483.37</v>
      </c>
      <c r="K17" s="55">
        <f t="shared" si="10"/>
        <v>0</v>
      </c>
      <c r="L17" s="57">
        <f t="shared" si="3"/>
        <v>2.4902252416921459E-2</v>
      </c>
      <c r="M17" s="65"/>
      <c r="N17" s="66">
        <f t="shared" si="4"/>
        <v>0</v>
      </c>
    </row>
    <row r="18" spans="1:14" s="36" customFormat="1" ht="18.149999999999999" customHeight="1" x14ac:dyDescent="0.25">
      <c r="A18" s="33" t="s">
        <v>0</v>
      </c>
      <c r="B18" s="34">
        <f>SUM(B7:B17)</f>
        <v>19869445.900000002</v>
      </c>
      <c r="C18" s="34">
        <f t="shared" ref="C18:K18" si="11">SUM(C7:C17)</f>
        <v>21303251.06238519</v>
      </c>
      <c r="D18" s="35">
        <f>B18/B18</f>
        <v>1</v>
      </c>
      <c r="E18" s="35">
        <f>C18/C18</f>
        <v>1</v>
      </c>
      <c r="F18" s="34">
        <f t="shared" si="11"/>
        <v>4083542.7700000005</v>
      </c>
      <c r="G18" s="34">
        <f t="shared" si="11"/>
        <v>4117312.2899999954</v>
      </c>
      <c r="H18" s="35">
        <f t="shared" si="11"/>
        <v>0.99999999999999989</v>
      </c>
      <c r="I18" s="35">
        <f t="shared" ref="I18" si="12">G18/$G$18</f>
        <v>1</v>
      </c>
      <c r="J18" s="34">
        <f t="shared" si="11"/>
        <v>23952988.670000006</v>
      </c>
      <c r="K18" s="34">
        <f t="shared" si="11"/>
        <v>25420563.352385186</v>
      </c>
      <c r="L18" s="19">
        <f>J18/J18</f>
        <v>1</v>
      </c>
      <c r="M18" s="19">
        <f t="shared" si="6"/>
        <v>1</v>
      </c>
      <c r="N18" s="67">
        <f>K18/J18*100</f>
        <v>106.12689590682788</v>
      </c>
    </row>
    <row r="19" spans="1:14" x14ac:dyDescent="0.2">
      <c r="A19" s="7" t="s">
        <v>51</v>
      </c>
      <c r="B19" s="92"/>
      <c r="C19" s="93"/>
      <c r="D19" s="92"/>
      <c r="E19" s="92"/>
      <c r="F19" s="92"/>
      <c r="G19" s="71"/>
      <c r="H19" s="71"/>
      <c r="K19" s="71"/>
    </row>
    <row r="21" spans="1:14" ht="11.25" x14ac:dyDescent="0.2">
      <c r="A21" s="7" t="s">
        <v>12</v>
      </c>
    </row>
    <row r="22" spans="1:14" ht="13.5" customHeight="1" x14ac:dyDescent="0.2">
      <c r="A22" s="90" t="s">
        <v>19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x14ac:dyDescent="0.2">
      <c r="A23" s="88" t="s">
        <v>66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5" spans="1:14" ht="11.25" x14ac:dyDescent="0.2">
      <c r="A25" s="7" t="s">
        <v>13</v>
      </c>
    </row>
    <row r="26" spans="1:14" ht="11.25" x14ac:dyDescent="0.2">
      <c r="A26" s="88" t="s">
        <v>15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1.25" x14ac:dyDescent="0.2">
      <c r="A27" s="88" t="s">
        <v>67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32" spans="1:14" ht="13.2" x14ac:dyDescent="0.25">
      <c r="A32" s="45" t="s">
        <v>62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2018-05-31T06:44:55Z</cp:lastPrinted>
  <dcterms:created xsi:type="dcterms:W3CDTF">2018-02-21T07:14:25Z</dcterms:created>
  <dcterms:modified xsi:type="dcterms:W3CDTF">2018-05-31T06:49:34Z</dcterms:modified>
</cp:coreProperties>
</file>