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Mjesečni izvještaji\2019 Februar\"/>
    </mc:Choice>
  </mc:AlternateContent>
  <xr:revisionPtr revIDLastSave="0" documentId="13_ncr:1_{332E2074-5A36-48ED-9FB6-C7D455096E65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F16" i="3"/>
  <c r="G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<sst xmlns="http://schemas.openxmlformats.org/spreadsheetml/2006/main" count="89" uniqueCount="82">
  <si>
    <t>Lovćen osiguranje AD</t>
  </si>
  <si>
    <t>Swiss osiguranje AD</t>
  </si>
  <si>
    <t>Uniqa neživotno osiguranje AD</t>
  </si>
  <si>
    <t>Generali osiguranje Montenegro AD</t>
  </si>
  <si>
    <t>Wiener Stadtische životno osiguranje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</si>
  <si>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</si>
  <si>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</si>
  <si>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</si>
  <si>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</si>
  <si>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</si>
  <si>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</si>
  <si>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</si>
  <si>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</si>
  <si>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</si>
  <si>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</si>
  <si>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</si>
  <si>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</si>
  <si>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</si>
  <si>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</si>
  <si>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</si>
  <si>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</si>
  <si>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</si>
  <si>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</si>
  <si>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</si>
  <si>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</si>
  <si>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</si>
  <si>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</si>
  <si>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</si>
  <si>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</si>
  <si>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</si>
  <si>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</si>
  <si>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</si>
  <si>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</si>
  <si>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</si>
  <si>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</si>
  <si>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</si>
  <si>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</si>
  <si>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</si>
  <si>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</si>
  <si>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</si>
  <si>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</si>
  <si>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</si>
  <si>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</si>
  <si>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</si>
  <si>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</si>
  <si>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</si>
  <si>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</si>
  <si>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Grafik 1: Učešće vrsta osiguranja u ukupnoj  BDP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</si>
  <si>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</si>
  <si>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</si>
  <si>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</si>
  <si>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</si>
  <si>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</si>
  <si>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</si>
  <si>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</si>
  <si>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</si>
  <si>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</si>
  <si>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</si>
  <si>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</si>
  <si>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</si>
  <si>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</si>
  <si>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ANO/ISA</t>
    </r>
  </si>
  <si>
    <t>Izvor/Source: ANO/ISA</t>
  </si>
  <si>
    <t>for the period 1 January - 28 February  2019</t>
  </si>
  <si>
    <t>Table 1: Insurance data for the period 1 January - 28 February 2019</t>
  </si>
  <si>
    <t>Table 2: Gross Written Premium for the period 1 January - 28 February 2019</t>
  </si>
  <si>
    <t>Tablela 2: Bruto fakturisana premija za period od 1. januara do 28. februara 2019. godine</t>
  </si>
  <si>
    <t>Table 2: Gross Written Premium for the period 1 January - 28 Febraury 2019</t>
  </si>
  <si>
    <r>
      <t xml:space="preserve">BFP/ </t>
    </r>
    <r>
      <rPr>
        <sz val="9"/>
        <color theme="0"/>
        <rFont val="Arial"/>
        <family val="2"/>
        <charset val="238"/>
      </rPr>
      <t>GWP
II 2019</t>
    </r>
  </si>
  <si>
    <r>
      <t xml:space="preserve">BFP/ </t>
    </r>
    <r>
      <rPr>
        <sz val="9"/>
        <color theme="0"/>
        <rFont val="Arial"/>
        <family val="2"/>
        <charset val="238"/>
      </rPr>
      <t>GWP 
II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</si>
  <si>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</si>
  <si>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II 2019</t>
    </r>
  </si>
  <si>
    <r>
      <t xml:space="preserve">BFP/ </t>
    </r>
    <r>
      <rPr>
        <sz val="9"/>
        <color theme="0"/>
        <rFont val="Arial"/>
        <family val="2"/>
        <charset val="238"/>
      </rPr>
      <t>GWP 
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</si>
  <si>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</t>
    </r>
    <r>
      <rPr>
        <b/>
        <sz val="9"/>
        <color theme="0"/>
        <rFont val="Arial"/>
        <family val="2"/>
        <charset val="238"/>
      </rPr>
      <t xml:space="preserve"> I</t>
    </r>
    <r>
      <rPr>
        <sz val="9"/>
        <color theme="0"/>
        <rFont val="Arial"/>
        <family val="2"/>
        <charset val="238"/>
      </rPr>
      <t>I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</si>
  <si>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II 2019</t>
    </r>
  </si>
  <si>
    <r>
      <t xml:space="preserve">BFP/ </t>
    </r>
    <r>
      <rPr>
        <sz val="9"/>
        <color theme="0"/>
        <rFont val="Arial"/>
        <family val="2"/>
        <charset val="238"/>
      </rPr>
      <t>GWP
II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</si>
  <si>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II 2018</t>
    </r>
  </si>
  <si>
    <t>za period od 1. januara do 28. februara 2019. godine</t>
  </si>
  <si>
    <t>March 2019                                                                                      version 01</t>
  </si>
  <si>
    <t>Mart, 2019. godine                                                                                 verzija 01</t>
  </si>
  <si>
    <t>Tablela 1: Podaci o osiguranju za period od 1. januara do 28. februara 2019. godine</t>
  </si>
  <si>
    <t>Table 1: Insurance data for the period 1 January - 28 February 2019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</si>
</sst>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171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0" fillId="0" borderId="0" xfId="0" applyAlignment="1">
      <alignment horizontal="right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0" fontId="53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84088687413391"/>
          <c:y val="8.8842406205498575E-2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01-4C9C-8988-F9B3B89C5A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01-4C9C-8988-F9B3B89C5A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A01-4C9C-8988-F9B3B89C5A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A01-4C9C-8988-F9B3B89C5A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A01-4C9C-8988-F9B3B89C5A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A01-4C9C-8988-F9B3B89C5A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A01-4C9C-8988-F9B3B89C5A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A01-4C9C-8988-F9B3B89C5A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A01-4C9C-8988-F9B3B89C5AA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01-4C9C-8988-F9B3B89C5AA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01-4C9C-8988-F9B3B89C5AA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01-4C9C-8988-F9B3B89C5AAC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01-4C9C-8988-F9B3B89C5AAC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01-4C9C-8988-F9B3B89C5AAC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01-4C9C-8988-F9B3B89C5AAC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01-4C9C-8988-F9B3B89C5AAC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01-4C9C-8988-F9B3B89C5AAC}"/>
                </c:ext>
              </c:extLst>
            </c:dLbl>
            <c:dLbl>
              <c:idx val="8"/>
              <c:layout>
                <c:manualLayout>
                  <c:x val="-2.0009095043201454E-2"/>
                  <c:y val="-9.8522142011005006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01-4C9C-8988-F9B3B89C5A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[1]MO_I!$G$50:$G$58</c:f>
              <c:strCache>
                <c:ptCount val="9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20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13</c:v>
                </c:pt>
                <c:pt idx="8">
                  <c:v>Ostalo (manje od 3%)/
Others (less than 3%)</c:v>
                </c:pt>
              </c:strCache>
            </c:strRef>
          </c:cat>
          <c:val>
            <c:numRef>
              <c:f>[1]MO_I!$H$50:$H$58</c:f>
              <c:numCache>
                <c:formatCode>General</c:formatCode>
                <c:ptCount val="9"/>
                <c:pt idx="0">
                  <c:v>4568131.4867889425</c:v>
                </c:pt>
                <c:pt idx="1">
                  <c:v>1959343.0529999991</c:v>
                </c:pt>
                <c:pt idx="2">
                  <c:v>1884340.9635779816</c:v>
                </c:pt>
                <c:pt idx="3">
                  <c:v>1796593.1599999985</c:v>
                </c:pt>
                <c:pt idx="4">
                  <c:v>851032.40935779817</c:v>
                </c:pt>
                <c:pt idx="5">
                  <c:v>759612.24944954133</c:v>
                </c:pt>
                <c:pt idx="6">
                  <c:v>515118.57999999996</c:v>
                </c:pt>
                <c:pt idx="7">
                  <c:v>440933.80541284406</c:v>
                </c:pt>
                <c:pt idx="8">
                  <c:v>1281778.4433027525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01-4C9C-8988-F9B3B89C5A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EA01-4C9C-8988-F9B3B89C5A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EA01-4C9C-8988-F9B3B89C5A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EA01-4C9C-8988-F9B3B89C5A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EA01-4C9C-8988-F9B3B89C5A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EA01-4C9C-8988-F9B3B89C5A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EA01-4C9C-8988-F9B3B89C5A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EA01-4C9C-8988-F9B3B89C5A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EA01-4C9C-8988-F9B3B89C5A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EA01-4C9C-8988-F9B3B89C5AA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EA01-4C9C-8988-F9B3B89C5AA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EA01-4C9C-8988-F9B3B89C5AA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EA01-4C9C-8988-F9B3B89C5AA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EA01-4C9C-8988-F9B3B89C5AA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EA01-4C9C-8988-F9B3B89C5AA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EA01-4C9C-8988-F9B3B89C5AA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0-EA01-4C9C-8988-F9B3B89C5AA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2-EA01-4C9C-8988-F9B3B89C5AA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4-EA01-4C9C-8988-F9B3B89C5AA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[1]MO_I!$G$50:$G$58</c:f>
              <c:strCache>
                <c:ptCount val="9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20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13</c:v>
                </c:pt>
                <c:pt idx="8">
                  <c:v>Ostalo (manje od 3%)/
Others (less than 3%)</c:v>
                </c:pt>
              </c:strCache>
            </c:strRef>
          </c:cat>
          <c:val>
            <c:numRef>
              <c:f>[1]MO_I!$I$50:$I$58</c:f>
              <c:numCache>
                <c:formatCode>General</c:formatCode>
                <c:ptCount val="9"/>
                <c:pt idx="0">
                  <c:v>0.32497468413010733</c:v>
                </c:pt>
                <c:pt idx="1">
                  <c:v>0.13938672553376383</c:v>
                </c:pt>
                <c:pt idx="2">
                  <c:v>0.13405111284627722</c:v>
                </c:pt>
                <c:pt idx="3">
                  <c:v>0.12780877616368969</c:v>
                </c:pt>
                <c:pt idx="4">
                  <c:v>6.0542037639537957E-2</c:v>
                </c:pt>
                <c:pt idx="5">
                  <c:v>5.4038451288044152E-2</c:v>
                </c:pt>
                <c:pt idx="6">
                  <c:v>3.6645288847129823E-2</c:v>
                </c:pt>
                <c:pt idx="7">
                  <c:v>3.1367819545196386E-2</c:v>
                </c:pt>
                <c:pt idx="8">
                  <c:v>9.1185104006253834E-2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A01-4C9C-8988-F9B3B89C5AA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57149</xdr:rowOff>
    </xdr:from>
    <xdr:to>
      <xdr:col>6</xdr:col>
      <xdr:colOff>390525</xdr:colOff>
      <xdr:row>64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DBB7F0-0146-45CA-870C-52357568B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50">
          <cell r="G50">
            <v>10</v>
          </cell>
          <cell r="H50">
            <v>4568131.4867889425</v>
          </cell>
          <cell r="I50">
            <v>0.32497468413010733</v>
          </cell>
        </row>
        <row r="51">
          <cell r="G51">
            <v>1</v>
          </cell>
          <cell r="H51">
            <v>1959343.0529999991</v>
          </cell>
          <cell r="I51">
            <v>0.13938672553376383</v>
          </cell>
        </row>
        <row r="52">
          <cell r="G52">
            <v>9</v>
          </cell>
          <cell r="H52">
            <v>1884340.9635779816</v>
          </cell>
          <cell r="I52">
            <v>0.13405111284627722</v>
          </cell>
        </row>
        <row r="53">
          <cell r="G53">
            <v>20</v>
          </cell>
          <cell r="H53">
            <v>1796593.1599999985</v>
          </cell>
          <cell r="I53">
            <v>0.12780877616368969</v>
          </cell>
        </row>
        <row r="54">
          <cell r="G54">
            <v>3</v>
          </cell>
          <cell r="H54">
            <v>851032.40935779817</v>
          </cell>
          <cell r="I54">
            <v>6.0542037639537957E-2</v>
          </cell>
        </row>
        <row r="55">
          <cell r="G55">
            <v>8</v>
          </cell>
          <cell r="H55">
            <v>759612.24944954133</v>
          </cell>
          <cell r="I55">
            <v>5.4038451288044152E-2</v>
          </cell>
        </row>
        <row r="56">
          <cell r="G56">
            <v>2</v>
          </cell>
          <cell r="H56">
            <v>515118.57999999996</v>
          </cell>
          <cell r="I56">
            <v>3.6645288847129823E-2</v>
          </cell>
        </row>
        <row r="57">
          <cell r="G57">
            <v>13</v>
          </cell>
          <cell r="H57">
            <v>440933.80541284406</v>
          </cell>
          <cell r="I57">
            <v>3.1367819545196386E-2</v>
          </cell>
        </row>
        <row r="58">
          <cell r="G58" t="str">
            <v>Ostalo (manje od 3%)/
Others (less than 3%)</v>
          </cell>
          <cell r="H58">
            <v>1281778.4433027525</v>
          </cell>
          <cell r="I58">
            <v>9.1185104006253834E-2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26" sqref="A26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8</v>
      </c>
    </row>
    <row r="8" spans="1:1" ht="15.75" customHeight="1" x14ac:dyDescent="0.25">
      <c r="A8" s="34"/>
    </row>
    <row r="9" spans="1:1" ht="15.75" customHeight="1" x14ac:dyDescent="0.25">
      <c r="A9" s="33" t="s">
        <v>9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49</v>
      </c>
    </row>
    <row r="13" spans="1:1" x14ac:dyDescent="0.25">
      <c r="A13" s="30" t="s">
        <v>77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50</v>
      </c>
    </row>
    <row r="17" spans="1:1" x14ac:dyDescent="0.25">
      <c r="A17" s="32" t="s">
        <v>63</v>
      </c>
    </row>
    <row r="21" spans="1:1" x14ac:dyDescent="0.25">
      <c r="A21" s="91"/>
    </row>
    <row r="22" spans="1:1" x14ac:dyDescent="0.25">
      <c r="A22" s="92" t="s">
        <v>79</v>
      </c>
    </row>
    <row r="23" spans="1:1" x14ac:dyDescent="0.25">
      <c r="A23" s="93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G28" sqref="G28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6" t="s">
        <v>60</v>
      </c>
    </row>
    <row r="5" spans="1:1" s="9" customFormat="1" x14ac:dyDescent="0.2">
      <c r="A5" s="2" t="s">
        <v>80</v>
      </c>
    </row>
    <row r="6" spans="1:1" s="10" customFormat="1" x14ac:dyDescent="0.2">
      <c r="A6" s="88" t="s">
        <v>81</v>
      </c>
    </row>
    <row r="7" spans="1:1" s="9" customFormat="1" x14ac:dyDescent="0.2">
      <c r="A7" s="2" t="s">
        <v>11</v>
      </c>
    </row>
    <row r="8" spans="1:1" s="10" customFormat="1" x14ac:dyDescent="0.2">
      <c r="A8" s="11" t="s">
        <v>10</v>
      </c>
    </row>
    <row r="9" spans="1:1" s="9" customFormat="1" x14ac:dyDescent="0.2">
      <c r="A9" s="90" t="s">
        <v>66</v>
      </c>
    </row>
    <row r="10" spans="1:1" s="10" customFormat="1" x14ac:dyDescent="0.2">
      <c r="A10" s="89" t="s">
        <v>65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zoomScaleNormal="100" workbookViewId="0">
      <selection activeCell="C5" sqref="C5:G33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104" t="s">
        <v>80</v>
      </c>
      <c r="B2" s="104"/>
      <c r="C2" s="104"/>
      <c r="D2" s="104"/>
      <c r="E2" s="104"/>
      <c r="F2" s="25"/>
      <c r="G2" s="25"/>
    </row>
    <row r="3" spans="1:14" s="24" customFormat="1" ht="14.25" x14ac:dyDescent="0.2">
      <c r="A3" s="103" t="s">
        <v>64</v>
      </c>
      <c r="B3" s="103"/>
      <c r="C3" s="103"/>
      <c r="D3" s="103"/>
      <c r="E3" s="26"/>
      <c r="F3" s="26"/>
      <c r="G3" s="26"/>
    </row>
    <row r="5" spans="1:14" s="16" customFormat="1" ht="21" customHeight="1" x14ac:dyDescent="0.2">
      <c r="A5" s="100" t="s">
        <v>12</v>
      </c>
      <c r="B5" s="100" t="s">
        <v>55</v>
      </c>
      <c r="C5" s="97" t="s">
        <v>57</v>
      </c>
      <c r="D5" s="97"/>
      <c r="E5" s="96" t="s">
        <v>45</v>
      </c>
      <c r="F5" s="96"/>
      <c r="G5" s="96"/>
    </row>
    <row r="6" spans="1:14" s="15" customFormat="1" ht="23.25" customHeight="1" x14ac:dyDescent="0.25">
      <c r="A6" s="100"/>
      <c r="B6" s="100"/>
      <c r="C6" s="95" t="s">
        <v>13</v>
      </c>
      <c r="D6" s="95" t="s">
        <v>56</v>
      </c>
      <c r="E6" s="95" t="s">
        <v>51</v>
      </c>
      <c r="F6" s="94" t="s">
        <v>54</v>
      </c>
      <c r="G6" s="94"/>
    </row>
    <row r="7" spans="1:14" ht="33" customHeight="1" x14ac:dyDescent="0.2">
      <c r="A7" s="100"/>
      <c r="B7" s="100"/>
      <c r="C7" s="95"/>
      <c r="D7" s="95"/>
      <c r="E7" s="95"/>
      <c r="F7" s="61" t="s">
        <v>53</v>
      </c>
      <c r="G7" s="61" t="s">
        <v>52</v>
      </c>
      <c r="K7" s="17"/>
      <c r="L7" s="18"/>
      <c r="M7" s="18"/>
      <c r="N7" s="18"/>
    </row>
    <row r="8" spans="1:14" s="5" customFormat="1" ht="22.5" x14ac:dyDescent="0.2">
      <c r="A8" s="55">
        <v>1</v>
      </c>
      <c r="B8" s="40" t="s">
        <v>14</v>
      </c>
      <c r="C8" s="41">
        <v>6396</v>
      </c>
      <c r="D8" s="63">
        <v>1959343.0529999991</v>
      </c>
      <c r="E8" s="42">
        <v>2629</v>
      </c>
      <c r="F8" s="41">
        <v>1852</v>
      </c>
      <c r="G8" s="63">
        <v>1144699.93</v>
      </c>
      <c r="H8" s="68"/>
      <c r="I8" s="87"/>
      <c r="K8" s="1"/>
      <c r="L8" s="4"/>
      <c r="M8" s="4"/>
      <c r="N8" s="4"/>
    </row>
    <row r="9" spans="1:14" s="5" customFormat="1" ht="22.5" x14ac:dyDescent="0.2">
      <c r="A9" s="55">
        <v>2</v>
      </c>
      <c r="B9" s="40" t="s">
        <v>15</v>
      </c>
      <c r="C9" s="41">
        <v>5262</v>
      </c>
      <c r="D9" s="63">
        <v>515118.57999999996</v>
      </c>
      <c r="E9" s="42">
        <v>3679</v>
      </c>
      <c r="F9" s="41">
        <v>2524</v>
      </c>
      <c r="G9" s="63">
        <v>210606.27999999994</v>
      </c>
      <c r="H9" s="68"/>
      <c r="I9" s="87"/>
    </row>
    <row r="10" spans="1:14" s="5" customFormat="1" ht="22.5" x14ac:dyDescent="0.2">
      <c r="A10" s="55">
        <v>3</v>
      </c>
      <c r="B10" s="40" t="s">
        <v>16</v>
      </c>
      <c r="C10" s="41">
        <v>2082</v>
      </c>
      <c r="D10" s="63">
        <v>851032.40935779817</v>
      </c>
      <c r="E10" s="42">
        <v>971</v>
      </c>
      <c r="F10" s="41">
        <v>570</v>
      </c>
      <c r="G10" s="63">
        <v>572438.81000000006</v>
      </c>
      <c r="H10" s="68"/>
      <c r="I10" s="87"/>
    </row>
    <row r="11" spans="1:14" s="5" customFormat="1" ht="22.5" x14ac:dyDescent="0.2">
      <c r="A11" s="55">
        <v>4</v>
      </c>
      <c r="B11" s="40" t="s">
        <v>17</v>
      </c>
      <c r="C11" s="41">
        <v>0</v>
      </c>
      <c r="D11" s="63">
        <v>0</v>
      </c>
      <c r="E11" s="42">
        <v>0</v>
      </c>
      <c r="F11" s="41">
        <v>0</v>
      </c>
      <c r="G11" s="63">
        <v>0</v>
      </c>
      <c r="H11" s="68"/>
      <c r="I11" s="87"/>
    </row>
    <row r="12" spans="1:14" s="5" customFormat="1" ht="22.5" x14ac:dyDescent="0.2">
      <c r="A12" s="55">
        <v>5</v>
      </c>
      <c r="B12" s="40" t="s">
        <v>18</v>
      </c>
      <c r="C12" s="41">
        <v>2</v>
      </c>
      <c r="D12" s="63">
        <v>219874.19</v>
      </c>
      <c r="E12" s="42">
        <v>1</v>
      </c>
      <c r="F12" s="43">
        <v>0</v>
      </c>
      <c r="G12" s="64">
        <v>0</v>
      </c>
      <c r="H12" s="68"/>
      <c r="I12" s="87"/>
    </row>
    <row r="13" spans="1:14" s="5" customFormat="1" ht="22.5" x14ac:dyDescent="0.2">
      <c r="A13" s="55">
        <v>6</v>
      </c>
      <c r="B13" s="40" t="s">
        <v>19</v>
      </c>
      <c r="C13" s="41">
        <v>9</v>
      </c>
      <c r="D13" s="63">
        <v>151631.80660550459</v>
      </c>
      <c r="E13" s="42">
        <v>2</v>
      </c>
      <c r="F13" s="41">
        <v>0</v>
      </c>
      <c r="G13" s="63">
        <v>0</v>
      </c>
      <c r="H13" s="68"/>
      <c r="I13" s="87"/>
    </row>
    <row r="14" spans="1:14" s="5" customFormat="1" ht="22.5" customHeight="1" x14ac:dyDescent="0.2">
      <c r="A14" s="55">
        <v>7</v>
      </c>
      <c r="B14" s="40" t="s">
        <v>20</v>
      </c>
      <c r="C14" s="41">
        <v>69</v>
      </c>
      <c r="D14" s="63">
        <v>166668.11091743116</v>
      </c>
      <c r="E14" s="42">
        <v>28</v>
      </c>
      <c r="F14" s="41">
        <v>15</v>
      </c>
      <c r="G14" s="63">
        <v>3190.7200000000003</v>
      </c>
      <c r="H14" s="68"/>
      <c r="I14" s="87"/>
    </row>
    <row r="15" spans="1:14" s="5" customFormat="1" ht="45" x14ac:dyDescent="0.2">
      <c r="A15" s="55">
        <v>8</v>
      </c>
      <c r="B15" s="40" t="s">
        <v>21</v>
      </c>
      <c r="C15" s="41">
        <v>2216</v>
      </c>
      <c r="D15" s="63">
        <v>737881.53944954136</v>
      </c>
      <c r="E15" s="42">
        <v>229</v>
      </c>
      <c r="F15" s="41">
        <v>53</v>
      </c>
      <c r="G15" s="63">
        <v>61512.84</v>
      </c>
      <c r="H15" s="68"/>
      <c r="I15" s="87"/>
    </row>
    <row r="16" spans="1:14" s="5" customFormat="1" ht="22.5" x14ac:dyDescent="0.2">
      <c r="A16" s="55">
        <v>9</v>
      </c>
      <c r="B16" s="40" t="s">
        <v>22</v>
      </c>
      <c r="C16" s="41">
        <v>2787</v>
      </c>
      <c r="D16" s="63">
        <v>1884577.3435779817</v>
      </c>
      <c r="E16" s="42">
        <v>534</v>
      </c>
      <c r="F16" s="41">
        <v>260</v>
      </c>
      <c r="G16" s="63">
        <v>146281.54999999999</v>
      </c>
      <c r="H16" s="68"/>
      <c r="I16" s="87"/>
    </row>
    <row r="17" spans="1:9" s="5" customFormat="1" ht="33.75" x14ac:dyDescent="0.2">
      <c r="A17" s="55">
        <v>10</v>
      </c>
      <c r="B17" s="40" t="s">
        <v>23</v>
      </c>
      <c r="C17" s="41">
        <v>37073</v>
      </c>
      <c r="D17" s="63">
        <v>4568131.4867889425</v>
      </c>
      <c r="E17" s="42">
        <v>3516</v>
      </c>
      <c r="F17" s="41">
        <v>2016</v>
      </c>
      <c r="G17" s="63">
        <v>1756048.4800000004</v>
      </c>
      <c r="H17" s="68"/>
      <c r="I17" s="87"/>
    </row>
    <row r="18" spans="1:9" s="5" customFormat="1" ht="33.75" x14ac:dyDescent="0.2">
      <c r="A18" s="55">
        <v>11</v>
      </c>
      <c r="B18" s="40" t="s">
        <v>24</v>
      </c>
      <c r="C18" s="41">
        <v>4</v>
      </c>
      <c r="D18" s="63">
        <v>116511.33229357799</v>
      </c>
      <c r="E18" s="42">
        <v>26</v>
      </c>
      <c r="F18" s="41">
        <v>25</v>
      </c>
      <c r="G18" s="63">
        <v>2471.02</v>
      </c>
      <c r="H18" s="68"/>
      <c r="I18" s="87"/>
    </row>
    <row r="19" spans="1:9" s="5" customFormat="1" ht="33.75" x14ac:dyDescent="0.2">
      <c r="A19" s="55">
        <v>12</v>
      </c>
      <c r="B19" s="40" t="s">
        <v>25</v>
      </c>
      <c r="C19" s="41">
        <v>103</v>
      </c>
      <c r="D19" s="63">
        <v>6220.2828440366939</v>
      </c>
      <c r="E19" s="42">
        <v>11</v>
      </c>
      <c r="F19" s="41">
        <v>6</v>
      </c>
      <c r="G19" s="63">
        <v>3052.91</v>
      </c>
      <c r="H19" s="68"/>
      <c r="I19" s="87"/>
    </row>
    <row r="20" spans="1:9" s="5" customFormat="1" ht="22.5" customHeight="1" x14ac:dyDescent="0.2">
      <c r="A20" s="55">
        <v>13</v>
      </c>
      <c r="B20" s="40" t="s">
        <v>26</v>
      </c>
      <c r="C20" s="41">
        <v>366</v>
      </c>
      <c r="D20" s="63">
        <v>440933.80541284406</v>
      </c>
      <c r="E20" s="42">
        <v>215</v>
      </c>
      <c r="F20" s="41">
        <v>77</v>
      </c>
      <c r="G20" s="63">
        <v>32095.67</v>
      </c>
      <c r="H20" s="68"/>
      <c r="I20" s="87"/>
    </row>
    <row r="21" spans="1:9" s="5" customFormat="1" ht="22.5" customHeight="1" x14ac:dyDescent="0.2">
      <c r="A21" s="55">
        <v>14</v>
      </c>
      <c r="B21" s="40" t="s">
        <v>27</v>
      </c>
      <c r="C21" s="41">
        <v>310</v>
      </c>
      <c r="D21" s="63">
        <v>164076.19027522928</v>
      </c>
      <c r="E21" s="42">
        <v>18</v>
      </c>
      <c r="F21" s="41">
        <v>16</v>
      </c>
      <c r="G21" s="63">
        <v>36500.03</v>
      </c>
      <c r="H21" s="68"/>
      <c r="I21" s="87"/>
    </row>
    <row r="22" spans="1:9" s="5" customFormat="1" ht="22.5" x14ac:dyDescent="0.2">
      <c r="A22" s="55">
        <v>15</v>
      </c>
      <c r="B22" s="40" t="s">
        <v>28</v>
      </c>
      <c r="C22" s="41">
        <v>17</v>
      </c>
      <c r="D22" s="63">
        <v>6483.6605504587151</v>
      </c>
      <c r="E22" s="42">
        <v>3</v>
      </c>
      <c r="F22" s="41">
        <v>2</v>
      </c>
      <c r="G22" s="63">
        <v>402.68</v>
      </c>
      <c r="H22" s="68"/>
      <c r="I22" s="87"/>
    </row>
    <row r="23" spans="1:9" s="5" customFormat="1" ht="22.5" x14ac:dyDescent="0.2">
      <c r="A23" s="55">
        <v>16</v>
      </c>
      <c r="B23" s="40" t="s">
        <v>29</v>
      </c>
      <c r="C23" s="41">
        <v>40</v>
      </c>
      <c r="D23" s="63">
        <v>82514.938256880734</v>
      </c>
      <c r="E23" s="42">
        <v>1</v>
      </c>
      <c r="F23" s="41">
        <v>1</v>
      </c>
      <c r="G23" s="63">
        <v>437.8</v>
      </c>
      <c r="H23" s="68"/>
      <c r="I23" s="87"/>
    </row>
    <row r="24" spans="1:9" s="5" customFormat="1" ht="22.5" customHeight="1" x14ac:dyDescent="0.2">
      <c r="A24" s="55">
        <v>17</v>
      </c>
      <c r="B24" s="40" t="s">
        <v>30</v>
      </c>
      <c r="C24" s="41">
        <v>263</v>
      </c>
      <c r="D24" s="63">
        <v>1334.2385321100924</v>
      </c>
      <c r="E24" s="42">
        <v>0</v>
      </c>
      <c r="F24" s="41">
        <v>0</v>
      </c>
      <c r="G24" s="63">
        <v>0</v>
      </c>
      <c r="H24" s="68"/>
      <c r="I24" s="87"/>
    </row>
    <row r="25" spans="1:9" s="5" customFormat="1" ht="22.5" x14ac:dyDescent="0.2">
      <c r="A25" s="55">
        <v>18</v>
      </c>
      <c r="B25" s="40" t="s">
        <v>31</v>
      </c>
      <c r="C25" s="41">
        <v>7517</v>
      </c>
      <c r="D25" s="63">
        <v>134920.10302752376</v>
      </c>
      <c r="E25" s="42">
        <v>679</v>
      </c>
      <c r="F25" s="41">
        <v>383</v>
      </c>
      <c r="G25" s="63">
        <v>48021.829999999951</v>
      </c>
      <c r="H25" s="68"/>
      <c r="I25" s="87"/>
    </row>
    <row r="26" spans="1:9" s="5" customFormat="1" ht="22.5" x14ac:dyDescent="0.2">
      <c r="A26" s="55">
        <v>19</v>
      </c>
      <c r="B26" s="40" t="s">
        <v>32</v>
      </c>
      <c r="C26" s="41">
        <v>1753</v>
      </c>
      <c r="D26" s="63">
        <v>13283.02</v>
      </c>
      <c r="E26" s="42">
        <v>126</v>
      </c>
      <c r="F26" s="41">
        <v>121</v>
      </c>
      <c r="G26" s="63">
        <v>7373.7900000000009</v>
      </c>
      <c r="H26" s="68"/>
      <c r="I26" s="87"/>
    </row>
    <row r="27" spans="1:9" s="5" customFormat="1" ht="22.5" x14ac:dyDescent="0.2">
      <c r="A27" s="55">
        <v>20</v>
      </c>
      <c r="B27" s="40" t="s">
        <v>33</v>
      </c>
      <c r="C27" s="41">
        <v>38099</v>
      </c>
      <c r="D27" s="63">
        <v>1796593.1599999985</v>
      </c>
      <c r="E27" s="42">
        <v>549</v>
      </c>
      <c r="F27" s="41">
        <v>289</v>
      </c>
      <c r="G27" s="63">
        <v>707214.88000000012</v>
      </c>
      <c r="H27" s="68"/>
      <c r="I27" s="87"/>
    </row>
    <row r="28" spans="1:9" s="5" customFormat="1" ht="22.5" x14ac:dyDescent="0.2">
      <c r="A28" s="55">
        <v>21</v>
      </c>
      <c r="B28" s="40" t="s">
        <v>34</v>
      </c>
      <c r="C28" s="41">
        <v>46</v>
      </c>
      <c r="D28" s="63">
        <v>19042.650000000001</v>
      </c>
      <c r="E28" s="42">
        <v>8</v>
      </c>
      <c r="F28" s="41">
        <v>7</v>
      </c>
      <c r="G28" s="63">
        <v>2271.8599999999997</v>
      </c>
      <c r="H28" s="68"/>
      <c r="I28" s="87"/>
    </row>
    <row r="29" spans="1:9" s="5" customFormat="1" ht="45" x14ac:dyDescent="0.2">
      <c r="A29" s="55">
        <v>22</v>
      </c>
      <c r="B29" s="40" t="s">
        <v>35</v>
      </c>
      <c r="C29" s="41">
        <v>27381</v>
      </c>
      <c r="D29" s="63">
        <v>197517.91999999949</v>
      </c>
      <c r="E29" s="42">
        <v>146</v>
      </c>
      <c r="F29" s="41">
        <v>108</v>
      </c>
      <c r="G29" s="63">
        <v>45825.560000000005</v>
      </c>
      <c r="H29" s="68"/>
      <c r="I29" s="87"/>
    </row>
    <row r="30" spans="1:9" s="5" customFormat="1" ht="22.5" customHeight="1" x14ac:dyDescent="0.2">
      <c r="A30" s="55">
        <v>23</v>
      </c>
      <c r="B30" s="40" t="s">
        <v>36</v>
      </c>
      <c r="C30" s="41">
        <v>2</v>
      </c>
      <c r="D30" s="63">
        <v>1700</v>
      </c>
      <c r="E30" s="42">
        <v>0</v>
      </c>
      <c r="F30" s="41">
        <v>0</v>
      </c>
      <c r="G30" s="63">
        <v>0</v>
      </c>
      <c r="H30" s="68"/>
      <c r="I30" s="87"/>
    </row>
    <row r="31" spans="1:9" s="19" customFormat="1" ht="24.6" customHeight="1" x14ac:dyDescent="0.2">
      <c r="A31" s="56"/>
      <c r="B31" s="44" t="s">
        <v>37</v>
      </c>
      <c r="C31" s="45">
        <f>SUM(C8:C26)</f>
        <v>66269</v>
      </c>
      <c r="D31" s="45">
        <f t="shared" ref="D31:G31" si="0">SUM(D8:D26)</f>
        <v>12020536.090889858</v>
      </c>
      <c r="E31" s="45">
        <f>SUM(E8:E26)</f>
        <v>12668</v>
      </c>
      <c r="F31" s="45">
        <f t="shared" si="0"/>
        <v>7921</v>
      </c>
      <c r="G31" s="45">
        <f t="shared" si="0"/>
        <v>4025134.3400000003</v>
      </c>
      <c r="H31" s="68"/>
      <c r="I31" s="87"/>
    </row>
    <row r="32" spans="1:9" s="19" customFormat="1" ht="24.6" customHeight="1" x14ac:dyDescent="0.2">
      <c r="A32" s="56"/>
      <c r="B32" s="44" t="s">
        <v>38</v>
      </c>
      <c r="C32" s="45">
        <f>SUM(C27:C30)</f>
        <v>65528</v>
      </c>
      <c r="D32" s="45">
        <f>SUM(D27:D30)</f>
        <v>2014853.7299999979</v>
      </c>
      <c r="E32" s="45">
        <f t="shared" ref="E32:F32" si="1">SUM(E27:E30)</f>
        <v>703</v>
      </c>
      <c r="F32" s="45">
        <f t="shared" si="1"/>
        <v>404</v>
      </c>
      <c r="G32" s="45">
        <f>SUM(G27:G30)</f>
        <v>755312.30000000016</v>
      </c>
      <c r="H32" s="68"/>
      <c r="I32" s="87"/>
    </row>
    <row r="33" spans="1:9" s="19" customFormat="1" ht="24.6" customHeight="1" x14ac:dyDescent="0.2">
      <c r="A33" s="56"/>
      <c r="B33" s="57" t="s">
        <v>39</v>
      </c>
      <c r="C33" s="58">
        <f>C31+C32</f>
        <v>131797</v>
      </c>
      <c r="D33" s="58">
        <f t="shared" ref="D33:G33" si="2">D31+D32</f>
        <v>14035389.820889857</v>
      </c>
      <c r="E33" s="58">
        <f t="shared" si="2"/>
        <v>13371</v>
      </c>
      <c r="F33" s="58">
        <f t="shared" si="2"/>
        <v>8325</v>
      </c>
      <c r="G33" s="58">
        <f t="shared" si="2"/>
        <v>4780446.6400000006</v>
      </c>
      <c r="H33" s="68"/>
      <c r="I33" s="87"/>
    </row>
    <row r="34" spans="1:9" x14ac:dyDescent="0.2">
      <c r="A34" s="3" t="s">
        <v>62</v>
      </c>
      <c r="I34" s="87"/>
    </row>
    <row r="36" spans="1:9" ht="15" x14ac:dyDescent="0.2">
      <c r="A36" s="102" t="s">
        <v>47</v>
      </c>
      <c r="B36" s="102"/>
      <c r="C36" s="102"/>
    </row>
    <row r="37" spans="1:9" ht="14.25" x14ac:dyDescent="0.2">
      <c r="A37" s="101" t="s">
        <v>10</v>
      </c>
      <c r="B37" s="101"/>
      <c r="C37" s="101"/>
    </row>
    <row r="60" spans="2:4" x14ac:dyDescent="0.2">
      <c r="B60" s="99"/>
      <c r="C60" s="99"/>
      <c r="D60" s="99"/>
    </row>
    <row r="61" spans="2:4" x14ac:dyDescent="0.2">
      <c r="B61" s="65"/>
      <c r="C61" s="65"/>
      <c r="D61" s="65"/>
    </row>
    <row r="62" spans="2:4" x14ac:dyDescent="0.2">
      <c r="B62" s="65"/>
      <c r="C62" s="65"/>
      <c r="D62" s="65"/>
    </row>
    <row r="66" spans="1:2" x14ac:dyDescent="0.2">
      <c r="A66" s="3" t="s">
        <v>62</v>
      </c>
    </row>
    <row r="69" spans="1:2" s="8" customFormat="1" ht="12.75" x14ac:dyDescent="0.2">
      <c r="A69" s="98" t="s">
        <v>48</v>
      </c>
      <c r="B69" s="98"/>
    </row>
    <row r="90" spans="2:2" x14ac:dyDescent="0.2">
      <c r="B90" s="6"/>
    </row>
  </sheetData>
  <mergeCells count="14">
    <mergeCell ref="A3:D3"/>
    <mergeCell ref="A2:E2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horizontalDpi="4294967294" verticalDpi="4294967294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33"/>
  <sheetViews>
    <sheetView showGridLines="0" tabSelected="1" zoomScaleNormal="100" workbookViewId="0">
      <selection activeCell="G12" sqref="G12:G15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106" t="s">
        <v>66</v>
      </c>
      <c r="B2" s="106"/>
      <c r="C2" s="106"/>
      <c r="D2" s="106"/>
      <c r="E2" s="106"/>
      <c r="F2" s="106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107" t="s">
        <v>67</v>
      </c>
      <c r="B3" s="107"/>
      <c r="C3" s="107"/>
      <c r="D3" s="107"/>
      <c r="E3" s="107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105"/>
      <c r="N4" s="105"/>
    </row>
    <row r="5" spans="1:15" s="14" customFormat="1" ht="24" customHeight="1" x14ac:dyDescent="0.2">
      <c r="A5" s="109" t="s">
        <v>44</v>
      </c>
      <c r="B5" s="108" t="s">
        <v>40</v>
      </c>
      <c r="C5" s="108"/>
      <c r="D5" s="108"/>
      <c r="E5" s="108"/>
      <c r="F5" s="108" t="s">
        <v>41</v>
      </c>
      <c r="G5" s="108"/>
      <c r="H5" s="108"/>
      <c r="I5" s="108"/>
      <c r="J5" s="108" t="s">
        <v>42</v>
      </c>
      <c r="K5" s="108"/>
      <c r="L5" s="108"/>
      <c r="M5" s="108"/>
      <c r="N5" s="108"/>
    </row>
    <row r="6" spans="1:15" s="13" customFormat="1" ht="24" x14ac:dyDescent="0.2">
      <c r="A6" s="109"/>
      <c r="B6" s="62" t="s">
        <v>69</v>
      </c>
      <c r="C6" s="62" t="s">
        <v>68</v>
      </c>
      <c r="D6" s="62" t="s">
        <v>70</v>
      </c>
      <c r="E6" s="62" t="s">
        <v>71</v>
      </c>
      <c r="F6" s="80" t="s">
        <v>72</v>
      </c>
      <c r="G6" s="80" t="s">
        <v>68</v>
      </c>
      <c r="H6" s="80" t="s">
        <v>73</v>
      </c>
      <c r="I6" s="80" t="s">
        <v>74</v>
      </c>
      <c r="J6" s="62" t="s">
        <v>75</v>
      </c>
      <c r="K6" s="62" t="s">
        <v>68</v>
      </c>
      <c r="L6" s="62" t="s">
        <v>76</v>
      </c>
      <c r="M6" s="62" t="s">
        <v>74</v>
      </c>
      <c r="N6" s="62" t="s">
        <v>43</v>
      </c>
    </row>
    <row r="7" spans="1:15" ht="14.25" customHeight="1" x14ac:dyDescent="0.2">
      <c r="A7" s="50" t="s">
        <v>0</v>
      </c>
      <c r="B7" s="48">
        <v>3982755.785504539</v>
      </c>
      <c r="C7" s="47">
        <v>5379124.7578898603</v>
      </c>
      <c r="D7" s="38">
        <f>B7/$B$16</f>
        <v>0.42295213393761888</v>
      </c>
      <c r="E7" s="77">
        <f>C7/$C$16</f>
        <v>0.44749458070897502</v>
      </c>
      <c r="F7" s="84"/>
      <c r="G7" s="85"/>
      <c r="H7" s="85"/>
      <c r="I7" s="85"/>
      <c r="J7" s="79">
        <f>B7</f>
        <v>3982755.785504539</v>
      </c>
      <c r="K7" s="48">
        <f>C7</f>
        <v>5379124.7578898603</v>
      </c>
      <c r="L7" s="38">
        <f t="shared" ref="L7:L15" si="0">J7/$J$16</f>
        <v>0.35752743089482059</v>
      </c>
      <c r="M7" s="38">
        <f t="shared" ref="M7:M16" si="1">K7/$K$16</f>
        <v>0.3832543895491759</v>
      </c>
      <c r="N7" s="51">
        <f>K7/J7*100</f>
        <v>135.06037145103107</v>
      </c>
    </row>
    <row r="8" spans="1:15" ht="14.25" customHeight="1" x14ac:dyDescent="0.2">
      <c r="A8" s="50" t="s">
        <v>59</v>
      </c>
      <c r="B8" s="48">
        <v>1859518.48</v>
      </c>
      <c r="C8" s="47">
        <v>2118877.9300000002</v>
      </c>
      <c r="D8" s="38">
        <f>B8/$B$16</f>
        <v>0.19747314461883445</v>
      </c>
      <c r="E8" s="77">
        <f>C8/$C$16</f>
        <v>0.17627150020420951</v>
      </c>
      <c r="F8" s="84"/>
      <c r="G8" s="85"/>
      <c r="H8" s="85"/>
      <c r="I8" s="85"/>
      <c r="J8" s="79">
        <f t="shared" ref="J8:J11" si="2">B8</f>
        <v>1859518.48</v>
      </c>
      <c r="K8" s="48">
        <f>C8</f>
        <v>2118877.9300000002</v>
      </c>
      <c r="L8" s="38">
        <f t="shared" si="0"/>
        <v>0.16692684680178568</v>
      </c>
      <c r="M8" s="38">
        <f t="shared" si="1"/>
        <v>0.15096680299155818</v>
      </c>
      <c r="N8" s="51">
        <f t="shared" ref="N8:N15" si="3">K8/J8*100</f>
        <v>113.94766724770599</v>
      </c>
    </row>
    <row r="9" spans="1:15" ht="14.25" customHeight="1" x14ac:dyDescent="0.2">
      <c r="A9" s="50" t="s">
        <v>1</v>
      </c>
      <c r="B9" s="48">
        <v>671581.2</v>
      </c>
      <c r="C9" s="47">
        <v>1055691.8899999999</v>
      </c>
      <c r="D9" s="38">
        <f>B9/$B$16</f>
        <v>7.131913603294246E-2</v>
      </c>
      <c r="E9" s="77">
        <f>C9/$C$16</f>
        <v>8.7824027316060302E-2</v>
      </c>
      <c r="F9" s="84"/>
      <c r="G9" s="85"/>
      <c r="H9" s="85"/>
      <c r="I9" s="85"/>
      <c r="J9" s="79">
        <f t="shared" si="2"/>
        <v>671581.2</v>
      </c>
      <c r="K9" s="48">
        <f t="shared" ref="K9:K10" si="4">C9</f>
        <v>1055691.8899999999</v>
      </c>
      <c r="L9" s="38">
        <f t="shared" si="0"/>
        <v>6.0287076086148597E-2</v>
      </c>
      <c r="M9" s="38">
        <f t="shared" si="1"/>
        <v>7.5216428148560527E-2</v>
      </c>
      <c r="N9" s="51">
        <f t="shared" si="3"/>
        <v>157.19497359366224</v>
      </c>
    </row>
    <row r="10" spans="1:15" ht="14.25" customHeight="1" x14ac:dyDescent="0.2">
      <c r="A10" s="50" t="s">
        <v>2</v>
      </c>
      <c r="B10" s="48">
        <v>1548576.0499999998</v>
      </c>
      <c r="C10" s="47">
        <v>1971042.41</v>
      </c>
      <c r="D10" s="38">
        <f>B10/$B$16</f>
        <v>0.16445234912369</v>
      </c>
      <c r="E10" s="77">
        <f>C10/$C$16</f>
        <v>0.16397292059992366</v>
      </c>
      <c r="F10" s="84"/>
      <c r="G10" s="85"/>
      <c r="H10" s="85"/>
      <c r="I10" s="85"/>
      <c r="J10" s="79">
        <f t="shared" si="2"/>
        <v>1548576.0499999998</v>
      </c>
      <c r="K10" s="48">
        <f t="shared" si="4"/>
        <v>1971042.41</v>
      </c>
      <c r="L10" s="38">
        <f t="shared" si="0"/>
        <v>0.13901390055519339</v>
      </c>
      <c r="M10" s="38">
        <f t="shared" si="1"/>
        <v>0.14043374891279178</v>
      </c>
      <c r="N10" s="51">
        <f t="shared" si="3"/>
        <v>127.28095659234819</v>
      </c>
    </row>
    <row r="11" spans="1:15" ht="12" x14ac:dyDescent="0.2">
      <c r="A11" s="50" t="s">
        <v>3</v>
      </c>
      <c r="B11" s="71">
        <v>1354132.36</v>
      </c>
      <c r="C11" s="72">
        <v>1495799.1030000001</v>
      </c>
      <c r="D11" s="73">
        <f>B11/$B$16</f>
        <v>0.14380323628691424</v>
      </c>
      <c r="E11" s="78">
        <f>C11/$C$16</f>
        <v>0.1244369711708314</v>
      </c>
      <c r="F11" s="84"/>
      <c r="G11" s="85"/>
      <c r="H11" s="86"/>
      <c r="I11" s="86"/>
      <c r="J11" s="79">
        <f t="shared" si="2"/>
        <v>1354132.36</v>
      </c>
      <c r="K11" s="48">
        <f>C11</f>
        <v>1495799.1030000001</v>
      </c>
      <c r="L11" s="38">
        <f t="shared" si="0"/>
        <v>0.1215589129326967</v>
      </c>
      <c r="M11" s="38">
        <f t="shared" si="1"/>
        <v>0.10657339212436387</v>
      </c>
      <c r="N11" s="51">
        <f t="shared" si="3"/>
        <v>110.4618091395438</v>
      </c>
    </row>
    <row r="12" spans="1:15" ht="14.45" customHeight="1" x14ac:dyDescent="0.2">
      <c r="A12" s="69" t="s">
        <v>7</v>
      </c>
      <c r="B12" s="76"/>
      <c r="C12" s="76"/>
      <c r="D12" s="76"/>
      <c r="E12" s="76"/>
      <c r="F12" s="81">
        <v>265712</v>
      </c>
      <c r="G12" s="82">
        <v>497549.63999999996</v>
      </c>
      <c r="H12" s="83">
        <f>F12/$F$16</f>
        <v>0.15420069094110403</v>
      </c>
      <c r="I12" s="83">
        <f>G12/$G$16</f>
        <v>0.24694082383836391</v>
      </c>
      <c r="J12" s="49">
        <f>F12</f>
        <v>265712</v>
      </c>
      <c r="K12" s="48">
        <f>G12</f>
        <v>497549.63999999996</v>
      </c>
      <c r="L12" s="38">
        <f t="shared" si="0"/>
        <v>2.3852662285666598E-2</v>
      </c>
      <c r="M12" s="38">
        <f t="shared" si="1"/>
        <v>3.5449648805582996E-2</v>
      </c>
      <c r="N12" s="51">
        <f t="shared" si="3"/>
        <v>187.25147528150779</v>
      </c>
    </row>
    <row r="13" spans="1:15" ht="14.25" customHeight="1" x14ac:dyDescent="0.2">
      <c r="A13" s="69" t="s">
        <v>4</v>
      </c>
      <c r="B13" s="76"/>
      <c r="C13" s="76"/>
      <c r="D13" s="76"/>
      <c r="E13" s="76"/>
      <c r="F13" s="70">
        <v>450901</v>
      </c>
      <c r="G13" s="49">
        <v>506966.94</v>
      </c>
      <c r="H13" s="39">
        <f>F13/$F$16</f>
        <v>0.26167145535781128</v>
      </c>
      <c r="I13" s="39">
        <f>G13/$G$16</f>
        <v>0.2516147611370283</v>
      </c>
      <c r="J13" s="49">
        <f t="shared" ref="J13:J15" si="5">F13</f>
        <v>450901</v>
      </c>
      <c r="K13" s="48">
        <f t="shared" ref="K13:K15" si="6">G13</f>
        <v>506966.94</v>
      </c>
      <c r="L13" s="38">
        <f t="shared" si="0"/>
        <v>4.0476866973525302E-2</v>
      </c>
      <c r="M13" s="38">
        <f t="shared" si="1"/>
        <v>3.6120616988168396E-2</v>
      </c>
      <c r="N13" s="51">
        <f t="shared" si="3"/>
        <v>112.43420174273288</v>
      </c>
    </row>
    <row r="14" spans="1:15" ht="14.25" customHeight="1" x14ac:dyDescent="0.2">
      <c r="A14" s="69" t="s">
        <v>5</v>
      </c>
      <c r="B14" s="76"/>
      <c r="C14" s="76"/>
      <c r="D14" s="76"/>
      <c r="E14" s="76"/>
      <c r="F14" s="70">
        <v>281277</v>
      </c>
      <c r="G14" s="49">
        <v>297487.53000000009</v>
      </c>
      <c r="H14" s="39">
        <f>F14/$F$16</f>
        <v>0.16323353008460634</v>
      </c>
      <c r="I14" s="39">
        <f>G14/$G$16</f>
        <v>0.14764720911031112</v>
      </c>
      <c r="J14" s="49">
        <f t="shared" si="5"/>
        <v>281277</v>
      </c>
      <c r="K14" s="48">
        <f t="shared" si="6"/>
        <v>297487.53000000009</v>
      </c>
      <c r="L14" s="38">
        <f t="shared" si="0"/>
        <v>2.5249914530489567E-2</v>
      </c>
      <c r="M14" s="38">
        <f t="shared" si="1"/>
        <v>2.1195530284255339E-2</v>
      </c>
      <c r="N14" s="51">
        <f t="shared" si="3"/>
        <v>105.76319073368961</v>
      </c>
    </row>
    <row r="15" spans="1:15" ht="14.25" customHeight="1" x14ac:dyDescent="0.2">
      <c r="A15" s="69" t="s">
        <v>6</v>
      </c>
      <c r="B15" s="76"/>
      <c r="C15" s="76"/>
      <c r="D15" s="76"/>
      <c r="E15" s="76"/>
      <c r="F15" s="70">
        <v>725267</v>
      </c>
      <c r="G15" s="49">
        <v>712849.61999999813</v>
      </c>
      <c r="H15" s="39">
        <f>F15/$F$16</f>
        <v>0.42089432361647838</v>
      </c>
      <c r="I15" s="39">
        <f>G15/$G$16</f>
        <v>0.3537972059142967</v>
      </c>
      <c r="J15" s="49">
        <f t="shared" si="5"/>
        <v>725267</v>
      </c>
      <c r="K15" s="48">
        <f t="shared" si="6"/>
        <v>712849.61999999813</v>
      </c>
      <c r="L15" s="38">
        <f t="shared" si="0"/>
        <v>6.5106388939673618E-2</v>
      </c>
      <c r="M15" s="38">
        <f t="shared" si="1"/>
        <v>5.0789442195543003E-2</v>
      </c>
      <c r="N15" s="51">
        <f t="shared" si="3"/>
        <v>98.287888460387435</v>
      </c>
    </row>
    <row r="16" spans="1:15" s="20" customFormat="1" ht="18.2" customHeight="1" x14ac:dyDescent="0.2">
      <c r="A16" s="52" t="s">
        <v>58</v>
      </c>
      <c r="B16" s="74">
        <f>SUM(B7:B15)</f>
        <v>9416563.8755045384</v>
      </c>
      <c r="C16" s="74">
        <f>SUM(C7:C15)</f>
        <v>12020536.090889862</v>
      </c>
      <c r="D16" s="75">
        <f>B16/B16</f>
        <v>1</v>
      </c>
      <c r="E16" s="75">
        <f>C16/C16</f>
        <v>1</v>
      </c>
      <c r="F16" s="60">
        <f>SUM(F7:F15)</f>
        <v>1723157</v>
      </c>
      <c r="G16" s="60">
        <f>SUM(G7:G15)</f>
        <v>2014853.7299999981</v>
      </c>
      <c r="H16" s="53">
        <f>SUM(H7:H15)</f>
        <v>1</v>
      </c>
      <c r="I16" s="53">
        <f>G16/$G$16</f>
        <v>1</v>
      </c>
      <c r="J16" s="60">
        <f>SUM(J7:J15)</f>
        <v>11139720.875504538</v>
      </c>
      <c r="K16" s="60">
        <f>SUM(K7:K15)</f>
        <v>14035389.820889859</v>
      </c>
      <c r="L16" s="59">
        <f>J16/J16</f>
        <v>1</v>
      </c>
      <c r="M16" s="59">
        <f t="shared" si="1"/>
        <v>1</v>
      </c>
      <c r="N16" s="54">
        <f>K16/J16*100</f>
        <v>125.99408888020429</v>
      </c>
      <c r="O16" s="7"/>
    </row>
    <row r="17" spans="1:12" x14ac:dyDescent="0.2">
      <c r="A17" s="7" t="s">
        <v>61</v>
      </c>
      <c r="B17" s="36"/>
      <c r="C17" s="37"/>
      <c r="D17" s="36"/>
      <c r="E17" s="36"/>
      <c r="F17" s="36"/>
      <c r="G17" s="35"/>
      <c r="H17" s="35"/>
      <c r="K17" s="35"/>
    </row>
    <row r="18" spans="1:12" ht="12" x14ac:dyDescent="0.2">
      <c r="A18" s="13"/>
    </row>
    <row r="19" spans="1:12" ht="12" x14ac:dyDescent="0.2">
      <c r="A19" s="13"/>
    </row>
    <row r="20" spans="1:12" ht="12" x14ac:dyDescent="0.2">
      <c r="A20" s="67" t="s">
        <v>46</v>
      </c>
    </row>
    <row r="21" spans="1:12" ht="12" x14ac:dyDescent="0.2">
      <c r="A21" s="13"/>
    </row>
    <row r="22" spans="1:12" ht="12" x14ac:dyDescent="0.2">
      <c r="A22" s="13"/>
    </row>
    <row r="23" spans="1:12" ht="12" x14ac:dyDescent="0.2">
      <c r="A23" s="13"/>
      <c r="L23" s="46"/>
    </row>
    <row r="24" spans="1:12" ht="12" x14ac:dyDescent="0.2">
      <c r="A24" s="13"/>
      <c r="L24" s="46"/>
    </row>
    <row r="25" spans="1:12" ht="12" x14ac:dyDescent="0.2">
      <c r="A25" s="13"/>
      <c r="L25" s="46"/>
    </row>
    <row r="26" spans="1:12" x14ac:dyDescent="0.2">
      <c r="L26" s="46"/>
    </row>
    <row r="27" spans="1:12" x14ac:dyDescent="0.2">
      <c r="L27" s="46"/>
    </row>
    <row r="28" spans="1:12" x14ac:dyDescent="0.2">
      <c r="L28" s="46"/>
    </row>
    <row r="29" spans="1:12" x14ac:dyDescent="0.2">
      <c r="L29" s="46"/>
    </row>
    <row r="30" spans="1:12" x14ac:dyDescent="0.2">
      <c r="L30" s="46"/>
    </row>
    <row r="31" spans="1:12" x14ac:dyDescent="0.2">
      <c r="L31" s="46"/>
    </row>
    <row r="32" spans="1:12" x14ac:dyDescent="0.2">
      <c r="L32" s="46"/>
    </row>
    <row r="33" spans="12:12" x14ac:dyDescent="0.2">
      <c r="L33" s="46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2019-03-29T11:28:03Z</cp:lastPrinted>
  <dcterms:created xsi:type="dcterms:W3CDTF">2018-02-21T07:14:25Z</dcterms:created>
  <dcterms:modified xsi:type="dcterms:W3CDTF">2019-04-25T06:55:06Z</dcterms:modified>
</cp:coreProperties>
</file>