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Mjesečni izvještaji\2019 April\"/>
    </mc:Choice>
  </mc:AlternateContent>
  <xr:revisionPtr revIDLastSave="0" documentId="13_ncr:1_{F9C15F46-8E83-498B-9058-56A82A81A3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<sst xmlns="http://schemas.openxmlformats.org/spreadsheetml/2006/main" count="89" uniqueCount="79">
  <si>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</si>
  <si>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</si>
  <si>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</si>
  <si>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</si>
  <si>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Wiener Stadtische životno osiguranje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</si>
  <si>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</si>
  <si>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</si>
  <si>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</si>
  <si>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</si>
  <si>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</si>
  <si>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</si>
  <si>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</si>
  <si>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</si>
  <si>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</si>
  <si>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</si>
  <si>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</si>
  <si>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</si>
  <si>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</si>
  <si>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</si>
  <si>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</si>
  <si>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</si>
  <si>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</si>
  <si>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</si>
  <si>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</si>
  <si>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</si>
  <si>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</si>
  <si>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</si>
  <si>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</si>
  <si>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</si>
  <si>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</si>
  <si>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</si>
  <si>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</si>
  <si>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</si>
  <si>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</si>
  <si>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</si>
  <si>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</si>
  <si>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</si>
  <si>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</si>
  <si>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</si>
  <si>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</si>
  <si>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</si>
  <si>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</si>
  <si>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</si>
  <si>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</si>
  <si>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</si>
  <si>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</si>
  <si>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</si>
  <si>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</si>
  <si>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</si>
  <si>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</si>
  <si>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</si>
  <si>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</si>
  <si>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</si>
  <si>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</si>
  <si>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</si>
  <si>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</si>
  <si>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</si>
  <si>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</si>
  <si>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</si>
  <si>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</si>
  <si>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t>za period od 1. januara do 30. aprila 2019. godine</t>
  </si>
  <si>
    <t>for the period 1 January - 30 April 2019</t>
  </si>
  <si>
    <t>Maj, 2019. godine                                                                                     verzija 01</t>
  </si>
  <si>
    <t>May 2019                                                                                           version 01</t>
  </si>
  <si>
    <t>Tablela 2: Bruto fakturisana premija za period od 1. januara do 30. aprila 2019. godine</t>
  </si>
  <si>
    <t>Table 2: Gross Written Premium for the period 1 January - 30 April 2019</t>
  </si>
  <si>
    <t>Tablela 1: Podaci o osiguranju za period od 1. januara do 30. aprila 2019. godine</t>
  </si>
  <si>
    <t>Table 1: Insurance data for the period 1 January - 30 April 2019</t>
  </si>
  <si>
    <t>Table 1: Insurance data for the period 1 January - 30 Aprila 2019</t>
  </si>
  <si>
    <r>
      <t xml:space="preserve">BFP/ </t>
    </r>
    <r>
      <rPr>
        <sz val="9"/>
        <color theme="0"/>
        <rFont val="Arial"/>
        <family val="2"/>
        <charset val="238"/>
      </rPr>
      <t>GWP 
IV 2018</t>
    </r>
  </si>
  <si>
    <r>
      <t xml:space="preserve">BFP/ </t>
    </r>
    <r>
      <rPr>
        <sz val="9"/>
        <color theme="0"/>
        <rFont val="Arial"/>
        <family val="2"/>
        <charset val="238"/>
      </rPr>
      <t>GWP
IV 2019</t>
    </r>
  </si>
  <si>
    <r>
      <t xml:space="preserve">Učešće/ 
</t>
    </r>
    <r>
      <rPr>
        <sz val="9"/>
        <color theme="0"/>
        <rFont val="Arial"/>
        <family val="2"/>
        <charset val="238"/>
      </rPr>
      <t>Share IV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</si>
  <si>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IV 2019</t>
    </r>
  </si>
  <si>
    <r>
      <t xml:space="preserve">BFP/ </t>
    </r>
    <r>
      <rPr>
        <sz val="9"/>
        <color theme="0"/>
        <rFont val="Arial"/>
        <family val="2"/>
        <charset val="238"/>
      </rPr>
      <t>GWP 
IV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</si>
  <si>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IV 2019</t>
    </r>
  </si>
  <si>
    <r>
      <t xml:space="preserve">BFP/ </t>
    </r>
    <r>
      <rPr>
        <sz val="9"/>
        <color theme="0"/>
        <rFont val="Arial"/>
        <family val="2"/>
        <charset val="238"/>
      </rPr>
      <t>GWP
IV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</si>
  <si>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IV 2018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</si>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</sst>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72" fontId="32" fillId="0" borderId="0" xfId="0" applyNumberFormat="1" applyFont="1"/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01-49FD-8313-DBB0678F82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01-49FD-8313-DBB0678F82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01-49FD-8313-DBB0678F82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201-49FD-8313-DBB0678F82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201-49FD-8313-DBB0678F82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201-49FD-8313-DBB0678F82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201-49FD-8313-DBB0678F82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201-49FD-8313-DBB0678F82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201-49FD-8313-DBB0678F82E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1-49FD-8313-DBB0678F82E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1-49FD-8313-DBB0678F82E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01-49FD-8313-DBB0678F82EC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01-49FD-8313-DBB0678F82EC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01-49FD-8313-DBB0678F82EC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01-49FD-8313-DBB0678F82EC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01-49FD-8313-DBB0678F82EC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01-49FD-8313-DBB0678F82EC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01-49FD-8313-DBB0678F82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0.38084221640824822</c:v>
                </c:pt>
                <c:pt idx="1">
                  <c:v>0.14466180409604934</c:v>
                </c:pt>
                <c:pt idx="2">
                  <c:v>0.12966155593501513</c:v>
                </c:pt>
                <c:pt idx="3">
                  <c:v>9.0866379632742342E-2</c:v>
                </c:pt>
                <c:pt idx="4">
                  <c:v>8.0146145963902057E-2</c:v>
                </c:pt>
                <c:pt idx="5">
                  <c:v>4.2569956679111905E-2</c:v>
                </c:pt>
                <c:pt idx="6">
                  <c:v>4.0599867702570423E-2</c:v>
                </c:pt>
                <c:pt idx="7">
                  <c:v>9.0652073582360715E-2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01-49FD-8313-DBB0678F82E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</xdr:rowOff>
    </xdr:from>
    <xdr:to>
      <xdr:col>8</xdr:col>
      <xdr:colOff>590550</xdr:colOff>
      <xdr:row>67</xdr:row>
      <xdr:rowOff>133351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D39F6D-56ED-462F-9800-A2969CE7F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0.38084221640824822</v>
          </cell>
        </row>
        <row r="47">
          <cell r="G47">
            <v>20</v>
          </cell>
          <cell r="I47">
            <v>0.14466180409604934</v>
          </cell>
        </row>
        <row r="48">
          <cell r="G48">
            <v>1</v>
          </cell>
          <cell r="I48">
            <v>0.12966155593501513</v>
          </cell>
        </row>
        <row r="49">
          <cell r="G49">
            <v>9</v>
          </cell>
          <cell r="I49">
            <v>9.0866379632742342E-2</v>
          </cell>
        </row>
        <row r="50">
          <cell r="G50">
            <v>3</v>
          </cell>
          <cell r="I50">
            <v>8.0146145963902057E-2</v>
          </cell>
        </row>
        <row r="51">
          <cell r="G51">
            <v>2</v>
          </cell>
          <cell r="I51">
            <v>4.2569956679111905E-2</v>
          </cell>
        </row>
        <row r="52">
          <cell r="G52">
            <v>8</v>
          </cell>
          <cell r="I52">
            <v>4.0599867702570423E-2</v>
          </cell>
        </row>
        <row r="53">
          <cell r="G53" t="str">
            <v>Ostalo (manje od 3%)/
Others (less than 3%)</v>
          </cell>
          <cell r="I53">
            <v>9.0652073582360715E-2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29" sqref="A29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8</v>
      </c>
    </row>
    <row r="8" spans="1:1" ht="15.75" customHeight="1" x14ac:dyDescent="0.25">
      <c r="A8" s="34"/>
    </row>
    <row r="9" spans="1:1" ht="15.75" customHeight="1" x14ac:dyDescent="0.25">
      <c r="A9" s="33" t="s">
        <v>9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48</v>
      </c>
    </row>
    <row r="13" spans="1:1" x14ac:dyDescent="0.25">
      <c r="A13" s="30" t="s">
        <v>60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49</v>
      </c>
    </row>
    <row r="17" spans="1:1" x14ac:dyDescent="0.25">
      <c r="A17" s="32" t="s">
        <v>61</v>
      </c>
    </row>
    <row r="22" spans="1:1" x14ac:dyDescent="0.25">
      <c r="A22" s="90" t="s">
        <v>62</v>
      </c>
    </row>
    <row r="23" spans="1:1" x14ac:dyDescent="0.25">
      <c r="A23" s="91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/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5" t="s">
        <v>59</v>
      </c>
    </row>
    <row r="5" spans="1:1" s="9" customFormat="1" x14ac:dyDescent="0.2">
      <c r="A5" s="2" t="s">
        <v>66</v>
      </c>
    </row>
    <row r="6" spans="1:1" s="10" customFormat="1" x14ac:dyDescent="0.2">
      <c r="A6" s="87" t="s">
        <v>67</v>
      </c>
    </row>
    <row r="7" spans="1:1" s="9" customFormat="1" x14ac:dyDescent="0.2">
      <c r="A7" s="2" t="s">
        <v>11</v>
      </c>
    </row>
    <row r="8" spans="1:1" s="10" customFormat="1" x14ac:dyDescent="0.2">
      <c r="A8" s="11" t="s">
        <v>10</v>
      </c>
    </row>
    <row r="9" spans="1:1" s="9" customFormat="1" x14ac:dyDescent="0.2">
      <c r="A9" s="89" t="s">
        <v>64</v>
      </c>
    </row>
    <row r="10" spans="1:1" s="10" customFormat="1" x14ac:dyDescent="0.2">
      <c r="A10" s="88" t="s">
        <v>65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topLeftCell="A10" zoomScaleNormal="100" workbookViewId="0">
      <selection activeCell="N27" sqref="N27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2" t="s">
        <v>66</v>
      </c>
      <c r="B2" s="92"/>
      <c r="C2" s="92"/>
      <c r="D2" s="92"/>
      <c r="E2" s="25"/>
      <c r="F2" s="25"/>
      <c r="G2" s="25"/>
    </row>
    <row r="3" spans="1:14" s="24" customFormat="1" ht="14.25" x14ac:dyDescent="0.2">
      <c r="A3" s="93" t="s">
        <v>68</v>
      </c>
      <c r="B3" s="93"/>
      <c r="C3" s="93"/>
      <c r="D3" s="93"/>
      <c r="E3" s="26"/>
      <c r="F3" s="26"/>
      <c r="G3" s="26"/>
    </row>
    <row r="5" spans="1:14" s="16" customFormat="1" ht="21" customHeight="1" x14ac:dyDescent="0.2">
      <c r="A5" s="96" t="s">
        <v>12</v>
      </c>
      <c r="B5" s="96" t="s">
        <v>54</v>
      </c>
      <c r="C5" s="102" t="s">
        <v>56</v>
      </c>
      <c r="D5" s="102"/>
      <c r="E5" s="101" t="s">
        <v>45</v>
      </c>
      <c r="F5" s="101"/>
      <c r="G5" s="101"/>
    </row>
    <row r="6" spans="1:14" s="15" customFormat="1" ht="23.25" customHeight="1" x14ac:dyDescent="0.25">
      <c r="A6" s="96"/>
      <c r="B6" s="96"/>
      <c r="C6" s="100" t="s">
        <v>13</v>
      </c>
      <c r="D6" s="100" t="s">
        <v>55</v>
      </c>
      <c r="E6" s="100" t="s">
        <v>50</v>
      </c>
      <c r="F6" s="99" t="s">
        <v>53</v>
      </c>
      <c r="G6" s="99"/>
    </row>
    <row r="7" spans="1:14" ht="33" customHeight="1" x14ac:dyDescent="0.2">
      <c r="A7" s="96"/>
      <c r="B7" s="96"/>
      <c r="C7" s="100"/>
      <c r="D7" s="100"/>
      <c r="E7" s="100"/>
      <c r="F7" s="60" t="s">
        <v>52</v>
      </c>
      <c r="G7" s="60" t="s">
        <v>51</v>
      </c>
      <c r="K7" s="17"/>
      <c r="L7" s="18"/>
      <c r="M7" s="18"/>
      <c r="N7" s="18"/>
    </row>
    <row r="8" spans="1:14" s="5" customFormat="1" ht="22.5" x14ac:dyDescent="0.2">
      <c r="A8" s="54">
        <v>1</v>
      </c>
      <c r="B8" s="40" t="s">
        <v>14</v>
      </c>
      <c r="C8" s="41">
        <v>13353</v>
      </c>
      <c r="D8" s="62">
        <v>3876890.1330000046</v>
      </c>
      <c r="E8" s="42">
        <v>4647</v>
      </c>
      <c r="F8" s="41">
        <v>3969</v>
      </c>
      <c r="G8" s="62">
        <v>2433553.0699999994</v>
      </c>
      <c r="H8" s="67"/>
      <c r="I8" s="86"/>
      <c r="K8" s="1"/>
      <c r="L8" s="4"/>
      <c r="M8" s="4"/>
      <c r="N8" s="4"/>
    </row>
    <row r="9" spans="1:14" s="5" customFormat="1" ht="22.5" x14ac:dyDescent="0.2">
      <c r="A9" s="54">
        <v>2</v>
      </c>
      <c r="B9" s="40" t="s">
        <v>15</v>
      </c>
      <c r="C9" s="41">
        <v>11231</v>
      </c>
      <c r="D9" s="62">
        <v>1272844.8600000006</v>
      </c>
      <c r="E9" s="42">
        <v>6890</v>
      </c>
      <c r="F9" s="41">
        <v>5912</v>
      </c>
      <c r="G9" s="62">
        <v>515363.71000000043</v>
      </c>
      <c r="H9" s="67"/>
      <c r="I9" s="86"/>
    </row>
    <row r="10" spans="1:14" s="5" customFormat="1" ht="22.5" x14ac:dyDescent="0.2">
      <c r="A10" s="54">
        <v>3</v>
      </c>
      <c r="B10" s="40" t="s">
        <v>16</v>
      </c>
      <c r="C10" s="41">
        <v>5725</v>
      </c>
      <c r="D10" s="62">
        <v>2396375.7047706428</v>
      </c>
      <c r="E10" s="42">
        <v>1524</v>
      </c>
      <c r="F10" s="41">
        <v>1141</v>
      </c>
      <c r="G10" s="62">
        <v>1164673.6699999992</v>
      </c>
      <c r="H10" s="67"/>
      <c r="I10" s="86"/>
    </row>
    <row r="11" spans="1:14" s="5" customFormat="1" ht="22.5" x14ac:dyDescent="0.2">
      <c r="A11" s="54">
        <v>4</v>
      </c>
      <c r="B11" s="40" t="s">
        <v>17</v>
      </c>
      <c r="C11" s="41">
        <v>1</v>
      </c>
      <c r="D11" s="62">
        <v>56040.86</v>
      </c>
      <c r="E11" s="42">
        <v>0</v>
      </c>
      <c r="F11" s="41">
        <v>0</v>
      </c>
      <c r="G11" s="62">
        <v>0</v>
      </c>
      <c r="H11" s="67"/>
      <c r="I11" s="86"/>
    </row>
    <row r="12" spans="1:14" s="5" customFormat="1" ht="22.5" x14ac:dyDescent="0.2">
      <c r="A12" s="54">
        <v>5</v>
      </c>
      <c r="B12" s="40" t="s">
        <v>18</v>
      </c>
      <c r="C12" s="41">
        <v>3</v>
      </c>
      <c r="D12" s="62">
        <v>220017.19</v>
      </c>
      <c r="E12" s="42">
        <v>1</v>
      </c>
      <c r="F12" s="43">
        <v>0</v>
      </c>
      <c r="G12" s="63">
        <v>0</v>
      </c>
      <c r="H12" s="67"/>
      <c r="I12" s="86"/>
    </row>
    <row r="13" spans="1:14" s="5" customFormat="1" ht="22.5" x14ac:dyDescent="0.2">
      <c r="A13" s="54">
        <v>6</v>
      </c>
      <c r="B13" s="40" t="s">
        <v>19</v>
      </c>
      <c r="C13" s="41">
        <v>16</v>
      </c>
      <c r="D13" s="62">
        <v>162662.48550458712</v>
      </c>
      <c r="E13" s="42">
        <v>2</v>
      </c>
      <c r="F13" s="41">
        <v>0</v>
      </c>
      <c r="G13" s="62">
        <v>0</v>
      </c>
      <c r="H13" s="67"/>
      <c r="I13" s="86"/>
    </row>
    <row r="14" spans="1:14" s="5" customFormat="1" ht="22.5" customHeight="1" x14ac:dyDescent="0.2">
      <c r="A14" s="54">
        <v>7</v>
      </c>
      <c r="B14" s="40" t="s">
        <v>20</v>
      </c>
      <c r="C14" s="41">
        <v>127</v>
      </c>
      <c r="D14" s="62">
        <v>213009.75302752294</v>
      </c>
      <c r="E14" s="42">
        <v>54</v>
      </c>
      <c r="F14" s="41">
        <v>51</v>
      </c>
      <c r="G14" s="62">
        <v>6939.1400000000012</v>
      </c>
      <c r="H14" s="67"/>
      <c r="I14" s="86"/>
    </row>
    <row r="15" spans="1:14" s="5" customFormat="1" ht="45" x14ac:dyDescent="0.2">
      <c r="A15" s="54">
        <v>8</v>
      </c>
      <c r="B15" s="40" t="s">
        <v>21</v>
      </c>
      <c r="C15" s="41">
        <v>4324</v>
      </c>
      <c r="D15" s="62">
        <v>1213939.0535779819</v>
      </c>
      <c r="E15" s="42">
        <v>405</v>
      </c>
      <c r="F15" s="41">
        <v>292</v>
      </c>
      <c r="G15" s="62">
        <v>347902.62999999989</v>
      </c>
      <c r="H15" s="67"/>
      <c r="I15" s="86"/>
    </row>
    <row r="16" spans="1:14" s="5" customFormat="1" ht="22.5" x14ac:dyDescent="0.2">
      <c r="A16" s="54">
        <v>9</v>
      </c>
      <c r="B16" s="40" t="s">
        <v>22</v>
      </c>
      <c r="C16" s="41">
        <v>5834</v>
      </c>
      <c r="D16" s="62">
        <v>2716911.4860550454</v>
      </c>
      <c r="E16" s="42">
        <v>953</v>
      </c>
      <c r="F16" s="41">
        <v>739</v>
      </c>
      <c r="G16" s="62">
        <v>325827.30999999971</v>
      </c>
      <c r="H16" s="67"/>
      <c r="I16" s="86"/>
    </row>
    <row r="17" spans="1:9" s="5" customFormat="1" ht="33.75" x14ac:dyDescent="0.2">
      <c r="A17" s="54">
        <v>10</v>
      </c>
      <c r="B17" s="40" t="s">
        <v>23</v>
      </c>
      <c r="C17" s="41">
        <v>92573</v>
      </c>
      <c r="D17" s="62">
        <v>11387210.49871549</v>
      </c>
      <c r="E17" s="42">
        <v>5551</v>
      </c>
      <c r="F17" s="41">
        <v>4066</v>
      </c>
      <c r="G17" s="62">
        <v>4094702.1500000018</v>
      </c>
      <c r="H17" s="67"/>
      <c r="I17" s="86"/>
    </row>
    <row r="18" spans="1:9" s="5" customFormat="1" ht="33.75" x14ac:dyDescent="0.2">
      <c r="A18" s="54">
        <v>11</v>
      </c>
      <c r="B18" s="40" t="s">
        <v>24</v>
      </c>
      <c r="C18" s="41">
        <v>5</v>
      </c>
      <c r="D18" s="62">
        <v>116654.33229357799</v>
      </c>
      <c r="E18" s="42">
        <v>68</v>
      </c>
      <c r="F18" s="41">
        <v>67</v>
      </c>
      <c r="G18" s="62">
        <v>6214.99</v>
      </c>
      <c r="H18" s="67"/>
      <c r="I18" s="86"/>
    </row>
    <row r="19" spans="1:9" s="5" customFormat="1" ht="33.75" x14ac:dyDescent="0.2">
      <c r="A19" s="54">
        <v>12</v>
      </c>
      <c r="B19" s="40" t="s">
        <v>25</v>
      </c>
      <c r="C19" s="41">
        <v>403</v>
      </c>
      <c r="D19" s="62">
        <v>33553.308348623854</v>
      </c>
      <c r="E19" s="42">
        <v>17</v>
      </c>
      <c r="F19" s="41">
        <v>11</v>
      </c>
      <c r="G19" s="62">
        <v>4189.9800000000005</v>
      </c>
      <c r="H19" s="67"/>
      <c r="I19" s="86"/>
    </row>
    <row r="20" spans="1:9" s="5" customFormat="1" ht="22.5" customHeight="1" x14ac:dyDescent="0.2">
      <c r="A20" s="54">
        <v>13</v>
      </c>
      <c r="B20" s="40" t="s">
        <v>26</v>
      </c>
      <c r="C20" s="41">
        <v>755</v>
      </c>
      <c r="D20" s="62">
        <v>690541.67091743124</v>
      </c>
      <c r="E20" s="42">
        <v>318</v>
      </c>
      <c r="F20" s="41">
        <v>202</v>
      </c>
      <c r="G20" s="62">
        <v>59223.199999999997</v>
      </c>
      <c r="H20" s="67"/>
      <c r="I20" s="86"/>
    </row>
    <row r="21" spans="1:9" s="5" customFormat="1" ht="22.5" customHeight="1" x14ac:dyDescent="0.2">
      <c r="A21" s="54">
        <v>14</v>
      </c>
      <c r="B21" s="40" t="s">
        <v>27</v>
      </c>
      <c r="C21" s="41">
        <v>525</v>
      </c>
      <c r="D21" s="62">
        <v>272536.92036697251</v>
      </c>
      <c r="E21" s="42">
        <v>34</v>
      </c>
      <c r="F21" s="41">
        <v>32</v>
      </c>
      <c r="G21" s="62">
        <v>84683.25</v>
      </c>
      <c r="H21" s="67"/>
      <c r="I21" s="86"/>
    </row>
    <row r="22" spans="1:9" s="5" customFormat="1" ht="22.5" x14ac:dyDescent="0.2">
      <c r="A22" s="54">
        <v>15</v>
      </c>
      <c r="B22" s="40" t="s">
        <v>28</v>
      </c>
      <c r="C22" s="41">
        <v>60</v>
      </c>
      <c r="D22" s="62">
        <v>21124.110091743118</v>
      </c>
      <c r="E22" s="42">
        <v>4</v>
      </c>
      <c r="F22" s="41">
        <v>4</v>
      </c>
      <c r="G22" s="62">
        <v>2675.74</v>
      </c>
      <c r="H22" s="67"/>
      <c r="I22" s="86"/>
    </row>
    <row r="23" spans="1:9" s="5" customFormat="1" ht="22.5" x14ac:dyDescent="0.2">
      <c r="A23" s="54">
        <v>16</v>
      </c>
      <c r="B23" s="40" t="s">
        <v>29</v>
      </c>
      <c r="C23" s="41">
        <v>586</v>
      </c>
      <c r="D23" s="62">
        <v>116809.65752293577</v>
      </c>
      <c r="E23" s="42">
        <v>13</v>
      </c>
      <c r="F23" s="41">
        <v>6</v>
      </c>
      <c r="G23" s="62">
        <v>1367.96</v>
      </c>
      <c r="H23" s="67"/>
      <c r="I23" s="86"/>
    </row>
    <row r="24" spans="1:9" s="5" customFormat="1" ht="22.5" customHeight="1" x14ac:dyDescent="0.2">
      <c r="A24" s="54">
        <v>17</v>
      </c>
      <c r="B24" s="40" t="s">
        <v>30</v>
      </c>
      <c r="C24" s="41">
        <v>831</v>
      </c>
      <c r="D24" s="62">
        <v>3205.1289908256867</v>
      </c>
      <c r="E24" s="42">
        <v>0</v>
      </c>
      <c r="F24" s="41">
        <v>0</v>
      </c>
      <c r="G24" s="62">
        <v>0</v>
      </c>
      <c r="H24" s="67"/>
      <c r="I24" s="86"/>
    </row>
    <row r="25" spans="1:9" s="5" customFormat="1" ht="22.5" x14ac:dyDescent="0.2">
      <c r="A25" s="54">
        <v>18</v>
      </c>
      <c r="B25" s="40" t="s">
        <v>31</v>
      </c>
      <c r="C25" s="41">
        <v>18518</v>
      </c>
      <c r="D25" s="62">
        <v>295807.02000000229</v>
      </c>
      <c r="E25" s="42">
        <v>1035</v>
      </c>
      <c r="F25" s="41">
        <v>798</v>
      </c>
      <c r="G25" s="62">
        <v>109180.91000000011</v>
      </c>
      <c r="H25" s="67"/>
      <c r="I25" s="86"/>
    </row>
    <row r="26" spans="1:9" s="5" customFormat="1" ht="22.5" x14ac:dyDescent="0.2">
      <c r="A26" s="54">
        <v>19</v>
      </c>
      <c r="B26" s="40" t="s">
        <v>32</v>
      </c>
      <c r="C26" s="41">
        <v>3747</v>
      </c>
      <c r="D26" s="62">
        <v>13615.94</v>
      </c>
      <c r="E26" s="42">
        <v>196</v>
      </c>
      <c r="F26" s="41">
        <v>193</v>
      </c>
      <c r="G26" s="62">
        <v>11585.289999999999</v>
      </c>
      <c r="H26" s="67"/>
      <c r="I26" s="86"/>
    </row>
    <row r="27" spans="1:9" s="5" customFormat="1" ht="22.5" x14ac:dyDescent="0.2">
      <c r="A27" s="54">
        <v>20</v>
      </c>
      <c r="B27" s="40" t="s">
        <v>33</v>
      </c>
      <c r="C27" s="41">
        <v>46082</v>
      </c>
      <c r="D27" s="62">
        <v>4325398.6648366209</v>
      </c>
      <c r="E27" s="42">
        <v>994</v>
      </c>
      <c r="F27" s="41">
        <v>653</v>
      </c>
      <c r="G27" s="62">
        <v>1914555.7000000002</v>
      </c>
      <c r="H27" s="67"/>
      <c r="I27" s="86"/>
    </row>
    <row r="28" spans="1:9" s="5" customFormat="1" ht="22.5" x14ac:dyDescent="0.2">
      <c r="A28" s="54">
        <v>21</v>
      </c>
      <c r="B28" s="40" t="s">
        <v>34</v>
      </c>
      <c r="C28" s="41">
        <v>52</v>
      </c>
      <c r="D28" s="62">
        <v>22714.65</v>
      </c>
      <c r="E28" s="42">
        <v>10</v>
      </c>
      <c r="F28" s="41">
        <v>8</v>
      </c>
      <c r="G28" s="62">
        <v>4019.2599999999993</v>
      </c>
      <c r="H28" s="67"/>
      <c r="I28" s="86"/>
    </row>
    <row r="29" spans="1:9" s="5" customFormat="1" ht="45" x14ac:dyDescent="0.2">
      <c r="A29" s="54">
        <v>22</v>
      </c>
      <c r="B29" s="40" t="s">
        <v>35</v>
      </c>
      <c r="C29" s="41">
        <v>35383</v>
      </c>
      <c r="D29" s="62">
        <v>469910.69220000092</v>
      </c>
      <c r="E29" s="42">
        <v>408</v>
      </c>
      <c r="F29" s="41">
        <v>254</v>
      </c>
      <c r="G29" s="62">
        <v>154891.16</v>
      </c>
      <c r="H29" s="67"/>
      <c r="I29" s="86"/>
    </row>
    <row r="30" spans="1:9" s="5" customFormat="1" ht="22.5" customHeight="1" x14ac:dyDescent="0.2">
      <c r="A30" s="54">
        <v>23</v>
      </c>
      <c r="B30" s="40" t="s">
        <v>36</v>
      </c>
      <c r="C30" s="41">
        <v>5</v>
      </c>
      <c r="D30" s="62">
        <v>2300</v>
      </c>
      <c r="E30" s="42">
        <v>0</v>
      </c>
      <c r="F30" s="41">
        <v>0</v>
      </c>
      <c r="G30" s="62">
        <v>0</v>
      </c>
      <c r="H30" s="67"/>
      <c r="I30" s="86"/>
    </row>
    <row r="31" spans="1:9" s="19" customFormat="1" ht="24.6" customHeight="1" x14ac:dyDescent="0.2">
      <c r="A31" s="55"/>
      <c r="B31" s="44" t="s">
        <v>37</v>
      </c>
      <c r="C31" s="45">
        <f>SUM(C8:C26)</f>
        <v>158617</v>
      </c>
      <c r="D31" s="45">
        <f t="shared" ref="D31:G31" si="0">SUM(D8:D26)</f>
        <v>25079750.11318339</v>
      </c>
      <c r="E31" s="45">
        <f>SUM(E8:E26)</f>
        <v>21712</v>
      </c>
      <c r="F31" s="45">
        <f t="shared" si="0"/>
        <v>17483</v>
      </c>
      <c r="G31" s="45">
        <f t="shared" si="0"/>
        <v>9168083</v>
      </c>
      <c r="H31" s="67"/>
      <c r="I31" s="86"/>
    </row>
    <row r="32" spans="1:9" s="19" customFormat="1" ht="24.6" customHeight="1" x14ac:dyDescent="0.2">
      <c r="A32" s="55"/>
      <c r="B32" s="44" t="s">
        <v>38</v>
      </c>
      <c r="C32" s="45">
        <f>SUM(C27:C30)</f>
        <v>81522</v>
      </c>
      <c r="D32" s="45">
        <f>SUM(D27:D30)</f>
        <v>4820324.0070366226</v>
      </c>
      <c r="E32" s="45">
        <f t="shared" ref="E32:F32" si="1">SUM(E27:E30)</f>
        <v>1412</v>
      </c>
      <c r="F32" s="45">
        <f t="shared" si="1"/>
        <v>915</v>
      </c>
      <c r="G32" s="45">
        <f>SUM(G27:G30)</f>
        <v>2073466.12</v>
      </c>
      <c r="H32" s="67"/>
      <c r="I32" s="86"/>
    </row>
    <row r="33" spans="1:9" s="19" customFormat="1" ht="24.6" customHeight="1" x14ac:dyDescent="0.2">
      <c r="A33" s="55"/>
      <c r="B33" s="56" t="s">
        <v>39</v>
      </c>
      <c r="C33" s="57">
        <f>C31+C32</f>
        <v>240139</v>
      </c>
      <c r="D33" s="57">
        <f t="shared" ref="D33:G33" si="2">D31+D32</f>
        <v>29900074.120220013</v>
      </c>
      <c r="E33" s="57">
        <f t="shared" si="2"/>
        <v>23124</v>
      </c>
      <c r="F33" s="57">
        <f t="shared" si="2"/>
        <v>18398</v>
      </c>
      <c r="G33" s="57">
        <f t="shared" si="2"/>
        <v>11241549.120000001</v>
      </c>
      <c r="H33" s="67"/>
      <c r="I33" s="86"/>
    </row>
    <row r="34" spans="1:9" x14ac:dyDescent="0.2">
      <c r="A34" s="3" t="s">
        <v>78</v>
      </c>
      <c r="H34" s="67"/>
      <c r="I34" s="86"/>
    </row>
    <row r="36" spans="1:9" ht="15" x14ac:dyDescent="0.2">
      <c r="A36" s="98" t="s">
        <v>11</v>
      </c>
      <c r="B36" s="98"/>
      <c r="C36" s="98"/>
    </row>
    <row r="37" spans="1:9" ht="14.25" x14ac:dyDescent="0.2">
      <c r="A37" s="97" t="s">
        <v>10</v>
      </c>
      <c r="B37" s="97"/>
      <c r="C37" s="97"/>
    </row>
    <row r="60" spans="2:4" x14ac:dyDescent="0.2">
      <c r="B60" s="95"/>
      <c r="C60" s="95"/>
      <c r="D60" s="95"/>
    </row>
    <row r="61" spans="2:4" x14ac:dyDescent="0.2">
      <c r="B61" s="64"/>
      <c r="C61" s="64"/>
      <c r="D61" s="64"/>
    </row>
    <row r="62" spans="2:4" x14ac:dyDescent="0.2">
      <c r="B62" s="64"/>
      <c r="C62" s="64"/>
      <c r="D62" s="64"/>
    </row>
    <row r="66" spans="1:2" x14ac:dyDescent="0.2">
      <c r="A66" s="3" t="s">
        <v>78</v>
      </c>
    </row>
    <row r="69" spans="1:2" s="8" customFormat="1" ht="12.75" x14ac:dyDescent="0.2">
      <c r="A69" s="94" t="s">
        <v>47</v>
      </c>
      <c r="B69" s="94"/>
    </row>
    <row r="90" spans="2:2" x14ac:dyDescent="0.2">
      <c r="B90" s="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0"/>
  <sheetViews>
    <sheetView showGridLines="0" zoomScaleNormal="100" zoomScaleSheetLayoutView="100" workbookViewId="0">
      <selection activeCell="A20" sqref="A20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4" s="21" customFormat="1" ht="15" customHeight="1" x14ac:dyDescent="0.2">
      <c r="A2" s="104" t="s">
        <v>64</v>
      </c>
      <c r="B2" s="104"/>
      <c r="C2" s="104"/>
      <c r="D2" s="104"/>
      <c r="E2" s="104"/>
      <c r="F2" s="104"/>
      <c r="G2" s="27"/>
      <c r="H2" s="27"/>
      <c r="I2" s="27"/>
      <c r="J2" s="27"/>
      <c r="K2" s="27"/>
      <c r="L2" s="27"/>
      <c r="M2" s="27"/>
      <c r="N2" s="27"/>
    </row>
    <row r="3" spans="1:14" s="22" customFormat="1" ht="14.25" customHeight="1" x14ac:dyDescent="0.2">
      <c r="A3" s="105" t="s">
        <v>65</v>
      </c>
      <c r="B3" s="105"/>
      <c r="C3" s="105"/>
      <c r="D3" s="105"/>
      <c r="E3" s="105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">
      <c r="M4" s="103"/>
      <c r="N4" s="103"/>
    </row>
    <row r="5" spans="1:14" s="14" customFormat="1" ht="24" customHeight="1" x14ac:dyDescent="0.2">
      <c r="A5" s="107" t="s">
        <v>44</v>
      </c>
      <c r="B5" s="106" t="s">
        <v>40</v>
      </c>
      <c r="C5" s="106"/>
      <c r="D5" s="106"/>
      <c r="E5" s="106"/>
      <c r="F5" s="106" t="s">
        <v>41</v>
      </c>
      <c r="G5" s="106"/>
      <c r="H5" s="106"/>
      <c r="I5" s="106"/>
      <c r="J5" s="106" t="s">
        <v>42</v>
      </c>
      <c r="K5" s="106"/>
      <c r="L5" s="106"/>
      <c r="M5" s="106"/>
      <c r="N5" s="106"/>
    </row>
    <row r="6" spans="1:14" s="13" customFormat="1" ht="24" x14ac:dyDescent="0.2">
      <c r="A6" s="107"/>
      <c r="B6" s="61" t="s">
        <v>69</v>
      </c>
      <c r="C6" s="61" t="s">
        <v>70</v>
      </c>
      <c r="D6" s="61" t="s">
        <v>71</v>
      </c>
      <c r="E6" s="61" t="s">
        <v>72</v>
      </c>
      <c r="F6" s="79" t="s">
        <v>73</v>
      </c>
      <c r="G6" s="79" t="s">
        <v>70</v>
      </c>
      <c r="H6" s="79" t="s">
        <v>71</v>
      </c>
      <c r="I6" s="79" t="s">
        <v>74</v>
      </c>
      <c r="J6" s="61" t="s">
        <v>75</v>
      </c>
      <c r="K6" s="61" t="s">
        <v>70</v>
      </c>
      <c r="L6" s="61" t="s">
        <v>76</v>
      </c>
      <c r="M6" s="61" t="s">
        <v>74</v>
      </c>
      <c r="N6" s="61" t="s">
        <v>43</v>
      </c>
    </row>
    <row r="7" spans="1:14" ht="14.25" customHeight="1" x14ac:dyDescent="0.2">
      <c r="A7" s="49" t="s">
        <v>0</v>
      </c>
      <c r="B7" s="47">
        <v>9030207.152385192</v>
      </c>
      <c r="C7" s="46">
        <v>10746014.690183386</v>
      </c>
      <c r="D7" s="38">
        <f>B7/$B$16</f>
        <v>0.42388868844200422</v>
      </c>
      <c r="E7" s="76">
        <f>C7/$C$16</f>
        <v>0.42847375439098379</v>
      </c>
      <c r="F7" s="83"/>
      <c r="G7" s="84"/>
      <c r="H7" s="84"/>
      <c r="I7" s="84"/>
      <c r="J7" s="78">
        <f>B7</f>
        <v>9030207.152385192</v>
      </c>
      <c r="K7" s="47">
        <f>C7</f>
        <v>10746014.690183386</v>
      </c>
      <c r="L7" s="38">
        <f t="shared" ref="L7:L15" si="0">J7/$J$16</f>
        <v>0.35523237731621304</v>
      </c>
      <c r="M7" s="38">
        <f t="shared" ref="M7:M16" si="1">K7/$K$16</f>
        <v>0.35939759369748064</v>
      </c>
      <c r="N7" s="50">
        <f>K7/J7*100</f>
        <v>119.00075500864884</v>
      </c>
    </row>
    <row r="8" spans="1:14" ht="14.25" customHeight="1" x14ac:dyDescent="0.2">
      <c r="A8" s="49" t="s">
        <v>58</v>
      </c>
      <c r="B8" s="47">
        <v>4211117.1900000004</v>
      </c>
      <c r="C8" s="46">
        <v>4649503.96</v>
      </c>
      <c r="D8" s="38">
        <f>B8/$B$16</f>
        <v>0.19767486087771377</v>
      </c>
      <c r="E8" s="76">
        <f>C8/$C$16</f>
        <v>0.18538876739270013</v>
      </c>
      <c r="F8" s="83"/>
      <c r="G8" s="84"/>
      <c r="H8" s="84"/>
      <c r="I8" s="84"/>
      <c r="J8" s="78">
        <f t="shared" ref="J8:J11" si="2">B8</f>
        <v>4211117.1900000004</v>
      </c>
      <c r="K8" s="47">
        <f>C8</f>
        <v>4649503.96</v>
      </c>
      <c r="L8" s="38">
        <f t="shared" si="0"/>
        <v>0.16565790189716137</v>
      </c>
      <c r="M8" s="38">
        <f t="shared" si="1"/>
        <v>0.15550141920403335</v>
      </c>
      <c r="N8" s="50">
        <f t="shared" ref="N8:N15" si="3">K8/J8*100</f>
        <v>110.41022489331387</v>
      </c>
    </row>
    <row r="9" spans="1:14" ht="14.25" customHeight="1" x14ac:dyDescent="0.2">
      <c r="A9" s="49" t="s">
        <v>1</v>
      </c>
      <c r="B9" s="47">
        <v>1556825.8399999996</v>
      </c>
      <c r="C9" s="46">
        <v>2119409.4</v>
      </c>
      <c r="D9" s="38">
        <f>B9/$B$16</f>
        <v>7.3079260787047767E-2</v>
      </c>
      <c r="E9" s="76">
        <f>C9/$C$16</f>
        <v>8.4506798928826413E-2</v>
      </c>
      <c r="F9" s="83"/>
      <c r="G9" s="84"/>
      <c r="H9" s="84"/>
      <c r="I9" s="84"/>
      <c r="J9" s="78">
        <f t="shared" si="2"/>
        <v>1556825.8399999996</v>
      </c>
      <c r="K9" s="47">
        <f t="shared" ref="K9:K10" si="4">C9</f>
        <v>2119409.4</v>
      </c>
      <c r="L9" s="38">
        <f t="shared" si="0"/>
        <v>6.1242774930632064E-2</v>
      </c>
      <c r="M9" s="38">
        <f t="shared" si="1"/>
        <v>7.0883081810380652E-2</v>
      </c>
      <c r="N9" s="50">
        <f t="shared" si="3"/>
        <v>136.13657645867443</v>
      </c>
    </row>
    <row r="10" spans="1:14" ht="14.25" customHeight="1" x14ac:dyDescent="0.2">
      <c r="A10" s="49" t="s">
        <v>2</v>
      </c>
      <c r="B10" s="47">
        <v>3455521.3</v>
      </c>
      <c r="C10" s="46">
        <v>4153766.02</v>
      </c>
      <c r="D10" s="38">
        <f>B10/$B$16</f>
        <v>0.16220628907206366</v>
      </c>
      <c r="E10" s="76">
        <f>C10/$C$16</f>
        <v>0.16562230489754909</v>
      </c>
      <c r="F10" s="83"/>
      <c r="G10" s="84"/>
      <c r="H10" s="84"/>
      <c r="I10" s="84"/>
      <c r="J10" s="78">
        <f t="shared" si="2"/>
        <v>3455521.3</v>
      </c>
      <c r="K10" s="47">
        <f t="shared" si="4"/>
        <v>4153766.02</v>
      </c>
      <c r="L10" s="38">
        <f t="shared" si="0"/>
        <v>0.13593409603472739</v>
      </c>
      <c r="M10" s="38">
        <f t="shared" si="1"/>
        <v>0.13892159609032556</v>
      </c>
      <c r="N10" s="50">
        <f t="shared" si="3"/>
        <v>120.20663915456113</v>
      </c>
    </row>
    <row r="11" spans="1:14" ht="12" x14ac:dyDescent="0.2">
      <c r="A11" s="49" t="s">
        <v>3</v>
      </c>
      <c r="B11" s="70">
        <v>3049579.5799999996</v>
      </c>
      <c r="C11" s="71">
        <v>3411056.0429999996</v>
      </c>
      <c r="D11" s="72">
        <f>B11/$B$16</f>
        <v>0.1431509008211706</v>
      </c>
      <c r="E11" s="77">
        <f>C11/$C$16</f>
        <v>0.13600837438994054</v>
      </c>
      <c r="F11" s="83"/>
      <c r="G11" s="84"/>
      <c r="H11" s="85"/>
      <c r="I11" s="85"/>
      <c r="J11" s="78">
        <f t="shared" si="2"/>
        <v>3049579.5799999996</v>
      </c>
      <c r="K11" s="47">
        <f>C11</f>
        <v>3411056.0429999996</v>
      </c>
      <c r="L11" s="38">
        <f t="shared" si="0"/>
        <v>0.11996506677393759</v>
      </c>
      <c r="M11" s="38">
        <f t="shared" si="1"/>
        <v>0.1140818591045988</v>
      </c>
      <c r="N11" s="50">
        <f t="shared" si="3"/>
        <v>111.8533212043609</v>
      </c>
    </row>
    <row r="12" spans="1:14" ht="14.45" customHeight="1" x14ac:dyDescent="0.2">
      <c r="A12" s="68" t="s">
        <v>7</v>
      </c>
      <c r="B12" s="75"/>
      <c r="C12" s="75"/>
      <c r="D12" s="75"/>
      <c r="E12" s="75"/>
      <c r="F12" s="80">
        <v>546226.78999999992</v>
      </c>
      <c r="G12" s="81">
        <v>1035857.2000000001</v>
      </c>
      <c r="H12" s="82">
        <f>F12/$F$16</f>
        <v>0.13266586343879214</v>
      </c>
      <c r="I12" s="82">
        <f>G12/$G$16</f>
        <v>0.21489368733053515</v>
      </c>
      <c r="J12" s="48">
        <f>F12</f>
        <v>546226.78999999992</v>
      </c>
      <c r="K12" s="47">
        <f>G12</f>
        <v>1035857.2000000001</v>
      </c>
      <c r="L12" s="38">
        <f t="shared" si="0"/>
        <v>2.1487595787240805E-2</v>
      </c>
      <c r="M12" s="38">
        <f t="shared" si="1"/>
        <v>3.4643967631488207E-2</v>
      </c>
      <c r="N12" s="50">
        <f t="shared" si="3"/>
        <v>189.6386663861727</v>
      </c>
    </row>
    <row r="13" spans="1:14" ht="14.25" customHeight="1" x14ac:dyDescent="0.2">
      <c r="A13" s="68" t="s">
        <v>4</v>
      </c>
      <c r="B13" s="75"/>
      <c r="C13" s="75"/>
      <c r="D13" s="75"/>
      <c r="E13" s="75"/>
      <c r="F13" s="69">
        <v>1078586.8700000001</v>
      </c>
      <c r="G13" s="48">
        <v>1325313.0770366166</v>
      </c>
      <c r="H13" s="39">
        <f>F13/$F$16</f>
        <v>0.26196382349224262</v>
      </c>
      <c r="I13" s="39">
        <f>G13/$G$16</f>
        <v>0.27494273727283658</v>
      </c>
      <c r="J13" s="48">
        <f t="shared" ref="J13:J15" si="5">F13</f>
        <v>1078586.8700000001</v>
      </c>
      <c r="K13" s="47">
        <f t="shared" ref="K13:K15" si="6">G13</f>
        <v>1325313.0770366166</v>
      </c>
      <c r="L13" s="38">
        <f t="shared" si="0"/>
        <v>4.2429699729640231E-2</v>
      </c>
      <c r="M13" s="38">
        <f t="shared" si="1"/>
        <v>4.4324742196554294E-2</v>
      </c>
      <c r="N13" s="50">
        <f t="shared" si="3"/>
        <v>122.87494998308448</v>
      </c>
    </row>
    <row r="14" spans="1:14" ht="14.25" customHeight="1" x14ac:dyDescent="0.2">
      <c r="A14" s="68" t="s">
        <v>5</v>
      </c>
      <c r="B14" s="75"/>
      <c r="C14" s="75"/>
      <c r="D14" s="75"/>
      <c r="E14" s="75"/>
      <c r="F14" s="69">
        <v>603079.6</v>
      </c>
      <c r="G14" s="48">
        <v>598927.07999999996</v>
      </c>
      <c r="H14" s="39">
        <f>F14/$F$16</f>
        <v>0.14647409706199396</v>
      </c>
      <c r="I14" s="39">
        <f>G14/$G$16</f>
        <v>0.12425037800896725</v>
      </c>
      <c r="J14" s="48">
        <f t="shared" si="5"/>
        <v>603079.6</v>
      </c>
      <c r="K14" s="47">
        <f t="shared" si="6"/>
        <v>598927.07999999996</v>
      </c>
      <c r="L14" s="38">
        <f t="shared" si="0"/>
        <v>2.3724084774990387E-2</v>
      </c>
      <c r="M14" s="38">
        <f t="shared" si="1"/>
        <v>2.0030956364585528E-2</v>
      </c>
      <c r="N14" s="50">
        <f t="shared" si="3"/>
        <v>99.311447444085317</v>
      </c>
    </row>
    <row r="15" spans="1:14" ht="14.25" customHeight="1" x14ac:dyDescent="0.2">
      <c r="A15" s="68" t="s">
        <v>6</v>
      </c>
      <c r="B15" s="75"/>
      <c r="C15" s="75"/>
      <c r="D15" s="75"/>
      <c r="E15" s="75"/>
      <c r="F15" s="69">
        <v>1889419.0299999954</v>
      </c>
      <c r="G15" s="48">
        <v>1860226.6500000048</v>
      </c>
      <c r="H15" s="39">
        <f>F15/$F$16</f>
        <v>0.45889621600697128</v>
      </c>
      <c r="I15" s="39">
        <f>G15/$G$16</f>
        <v>0.385913197387661</v>
      </c>
      <c r="J15" s="48">
        <f t="shared" si="5"/>
        <v>1889419.0299999954</v>
      </c>
      <c r="K15" s="47">
        <f t="shared" si="6"/>
        <v>1860226.6500000048</v>
      </c>
      <c r="L15" s="38">
        <f t="shared" si="0"/>
        <v>7.4326402755457155E-2</v>
      </c>
      <c r="M15" s="38">
        <f t="shared" si="1"/>
        <v>6.2214783900552996E-2</v>
      </c>
      <c r="N15" s="50">
        <f t="shared" si="3"/>
        <v>98.454954695783357</v>
      </c>
    </row>
    <row r="16" spans="1:14" s="20" customFormat="1" ht="18.2" customHeight="1" x14ac:dyDescent="0.25">
      <c r="A16" s="51" t="s">
        <v>57</v>
      </c>
      <c r="B16" s="73">
        <f>SUM(B7:B15)</f>
        <v>21303251.06238519</v>
      </c>
      <c r="C16" s="73">
        <f>SUM(C7:C15)</f>
        <v>25079750.113183387</v>
      </c>
      <c r="D16" s="74">
        <f>B16/B16</f>
        <v>1</v>
      </c>
      <c r="E16" s="74">
        <f>C16/C16</f>
        <v>1</v>
      </c>
      <c r="F16" s="59">
        <f>SUM(F7:F15)</f>
        <v>4117312.2899999954</v>
      </c>
      <c r="G16" s="59">
        <f>SUM(G7:G15)</f>
        <v>4820324.0070366217</v>
      </c>
      <c r="H16" s="52">
        <f>SUM(H7:H15)</f>
        <v>1</v>
      </c>
      <c r="I16" s="52">
        <f>G16/$G$16</f>
        <v>1</v>
      </c>
      <c r="J16" s="59">
        <f>SUM(J7:J15)</f>
        <v>25420563.352385186</v>
      </c>
      <c r="K16" s="59">
        <f>SUM(K7:K15)</f>
        <v>29900074.120220006</v>
      </c>
      <c r="L16" s="58">
        <f>J16/J16</f>
        <v>1</v>
      </c>
      <c r="M16" s="58">
        <f t="shared" si="1"/>
        <v>1</v>
      </c>
      <c r="N16" s="53">
        <f>K16/J16*100</f>
        <v>117.62160305316173</v>
      </c>
    </row>
    <row r="17" spans="1:11" x14ac:dyDescent="0.2">
      <c r="A17" s="7" t="s">
        <v>77</v>
      </c>
      <c r="B17" s="36"/>
      <c r="C17" s="37"/>
      <c r="D17" s="36"/>
      <c r="E17" s="36"/>
      <c r="F17" s="36"/>
      <c r="G17" s="35"/>
      <c r="H17" s="35"/>
      <c r="K17" s="35"/>
    </row>
    <row r="18" spans="1:11" ht="12" x14ac:dyDescent="0.2">
      <c r="A18" s="13"/>
      <c r="D18" s="108"/>
      <c r="G18" s="108"/>
    </row>
    <row r="19" spans="1:11" ht="12" x14ac:dyDescent="0.2">
      <c r="A19" s="13"/>
    </row>
    <row r="20" spans="1:11" ht="12" x14ac:dyDescent="0.2">
      <c r="A20" s="66" t="s">
        <v>46</v>
      </c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2019-05-24T12:34:07Z</cp:lastPrinted>
  <dcterms:created xsi:type="dcterms:W3CDTF">2018-02-21T07:14:25Z</dcterms:created>
  <dcterms:modified xsi:type="dcterms:W3CDTF">2019-05-28T04:54:41Z</dcterms:modified>
</cp:coreProperties>
</file>