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IZVJESTAJI\Mjesečni izvještaji\2022 11\final\"/>
    </mc:Choice>
  </mc:AlternateContent>
  <xr:revisionPtr revIDLastSave="0" documentId="13_ncr:1_{B22B89AC-935F-45D1-87D0-FA25F2A41494}" xr6:coauthVersionLast="47" xr6:coauthVersionMax="47" xr10:uidLastSave="{00000000-0000-0000-0000-000000000000}"/>
  <bookViews>
    <workbookView xWindow="6720" yWindow="1500" windowWidth="21600" windowHeight="11385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3" l="1"/>
  <c r="C16" i="3"/>
  <c r="B16" i="3"/>
  <c r="D7" i="3" l="1"/>
  <c r="D9" i="3"/>
  <c r="D11" i="3"/>
  <c r="D8" i="3"/>
  <c r="D10" i="3"/>
  <c r="E7" i="3"/>
  <c r="E9" i="3"/>
  <c r="E11" i="3"/>
  <c r="E10" i="3"/>
  <c r="E8" i="3"/>
  <c r="J6" i="3"/>
  <c r="M6" i="3"/>
  <c r="L6" i="3"/>
  <c r="K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N7" i="3" s="1"/>
  <c r="N15" i="3" l="1"/>
  <c r="K16" i="3"/>
  <c r="J16" i="3"/>
  <c r="I12" i="3"/>
  <c r="I16" i="3"/>
  <c r="H12" i="3"/>
  <c r="H13" i="3"/>
  <c r="H14" i="3"/>
  <c r="H15" i="3"/>
  <c r="I14" i="3"/>
  <c r="I13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<sst xmlns="http://schemas.openxmlformats.org/spreadsheetml/2006/main" count="84" uniqueCount="79">
  <si>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</si>
  <si>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</si>
  <si>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</si>
  <si>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</si>
  <si>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</si>
  <si>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</si>
  <si>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</si>
  <si>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</si>
  <si>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</si>
  <si>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</si>
  <si>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</si>
  <si>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</si>
  <si>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</si>
  <si>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</si>
  <si>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</si>
  <si>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</si>
  <si>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</si>
  <si>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</si>
  <si>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</si>
  <si>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</si>
  <si>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</si>
  <si>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</si>
  <si>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</si>
  <si>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</si>
  <si>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</si>
  <si>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</si>
  <si>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</si>
  <si>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</si>
  <si>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</si>
  <si>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</si>
  <si>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</si>
  <si>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</si>
  <si>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</si>
  <si>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</si>
  <si>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</si>
  <si>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</si>
  <si>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</si>
  <si>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</si>
  <si>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</si>
  <si>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</si>
  <si>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</si>
  <si>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</si>
  <si>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</si>
  <si>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</si>
  <si>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</si>
  <si>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</si>
  <si>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</si>
  <si>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</si>
  <si>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</si>
  <si>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</si>
  <si>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</si>
  <si>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</si>
  <si>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</si>
  <si>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</si>
  <si>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</si>
  <si>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</si>
  <si>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</si>
  <si>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</si>
  <si>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</si>
  <si>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</si>
  <si>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</si>
  <si>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r>
      <t xml:space="preserve">BFP/ </t>
    </r>
    <r>
      <rPr>
        <sz val="8"/>
        <color theme="0"/>
        <rFont val="Arial"/>
        <family val="2"/>
        <charset val="238"/>
      </rPr>
      <t>GWP 
VIII 2021</t>
    </r>
  </si>
  <si>
    <r>
      <t xml:space="preserve">BFP/ </t>
    </r>
    <r>
      <rPr>
        <sz val="8"/>
        <color theme="0"/>
        <rFont val="Arial"/>
        <family val="2"/>
        <charset val="238"/>
      </rPr>
      <t>GWP
VIII 2022</t>
    </r>
  </si>
  <si>
    <r>
      <t xml:space="preserve">Učešće/ 
</t>
    </r>
    <r>
      <rPr>
        <sz val="8"/>
        <color theme="0"/>
        <rFont val="Arial"/>
        <family val="2"/>
        <charset val="238"/>
      </rPr>
      <t>Share VIII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</si>
  <si>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VIII 2022</t>
    </r>
  </si>
  <si>
    <t>BFP/ GWP 
VIII 2021</t>
  </si>
  <si>
    <t>BFP/ GWP
VIII 2022</t>
  </si>
  <si>
    <t>Učešće/ 
Share VIII 2021</t>
  </si>
  <si>
    <t>Učešće/
  Share VIII 2022</t>
  </si>
  <si>
    <t>za period od 1. januara do 30. novembar 2022. godine</t>
  </si>
  <si>
    <t>for the period 1 January - 30 November 2022</t>
  </si>
  <si>
    <t>Tabela 1: Podaci o osiguranju za period od 1. januara do 30. novembra 2022. godine</t>
  </si>
  <si>
    <t>Table 1: Insurance data for the period 1 January - 30 November 2022</t>
  </si>
  <si>
    <t>Table 2: Gross Written Premium for the period 1 January - 30 November 2022</t>
  </si>
  <si>
    <t>Tabela 2: Bruto fakturisana premija za period od 1. januara do 30. novembar 2022. godine</t>
  </si>
  <si>
    <t>Tabela 1: Podaci o osiguranju za period od 1. januara do 30. novembar 2022. godine</t>
  </si>
  <si>
    <t>Tablela 2: Bruto fakturisana premija za period od 1. januara do 30. novembra 2022. godine</t>
  </si>
  <si>
    <t>Decembar, 2022. godine                                                                                     verzija 01</t>
  </si>
  <si>
    <t>Decembar, 2022                                                                                           version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</si>
</sst>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i/>
      <u/>
      <sz val="10"/>
      <color rgb="FF0000FF"/>
      <name val="Arial"/>
      <family val="2"/>
    </font>
    <font>
      <i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7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7" fontId="35" fillId="37" borderId="11" xfId="6" applyNumberFormat="1" applyFont="1" applyFill="1" applyBorder="1" applyAlignment="1">
      <alignment horizontal="right" vertical="center" wrapText="1"/>
    </xf>
    <xf numFmtId="167" fontId="33" fillId="37" borderId="11" xfId="6" applyNumberFormat="1" applyFont="1" applyFill="1" applyBorder="1" applyAlignment="1">
      <alignment horizontal="right" vertical="center" wrapText="1"/>
    </xf>
    <xf numFmtId="167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3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7" applyNumberFormat="1" applyFont="1" applyFill="1" applyAlignment="1">
      <alignment vertical="center" wrapText="1"/>
    </xf>
    <xf numFmtId="172" fontId="32" fillId="0" borderId="0" xfId="0" applyNumberFormat="1" applyFont="1"/>
    <xf numFmtId="4" fontId="32" fillId="0" borderId="0" xfId="0" applyNumberFormat="1" applyFont="1"/>
    <xf numFmtId="173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171" fontId="37" fillId="3" borderId="11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2" fontId="37" fillId="3" borderId="12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6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1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1" fontId="32" fillId="2" borderId="11" xfId="0" applyNumberFormat="1" applyFont="1" applyFill="1" applyBorder="1" applyAlignment="1">
      <alignment horizontal="center" vertical="center"/>
    </xf>
    <xf numFmtId="172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2" fontId="33" fillId="37" borderId="12" xfId="6" applyNumberFormat="1" applyFont="1" applyFill="1" applyBorder="1" applyAlignment="1">
      <alignment horizontal="center" vertical="center"/>
    </xf>
    <xf numFmtId="3" fontId="54" fillId="0" borderId="0" xfId="66" applyNumberFormat="1" applyFont="1" applyAlignment="1" applyProtection="1">
      <alignment horizontal="left" vertical="center" wrapText="1"/>
    </xf>
    <xf numFmtId="0" fontId="55" fillId="0" borderId="0" xfId="0" applyFont="1"/>
    <xf numFmtId="0" fontId="54" fillId="0" borderId="0" xfId="66" applyFont="1" applyAlignment="1" applyProtection="1">
      <alignment horizontal="left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8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7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453946486066"/>
          <c:y val="4.7365653756321471E-2"/>
          <c:w val="0.77954843916081895"/>
          <c:h val="0.952634346243678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FDF-4093-8E0D-C9325E903FB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FDF-4093-8E0D-C9325E903FB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FDF-4093-8E0D-C9325E903FB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FDF-4093-8E0D-C9325E903FB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FDF-4093-8E0D-C9325E903FB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FDF-4093-8E0D-C9325E903FB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0FDF-4093-8E0D-C9325E903FB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0FDF-4093-8E0D-C9325E903FB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0FDF-4093-8E0D-C9325E903FB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0FDF-4093-8E0D-C9325E903FB3}"/>
              </c:ext>
            </c:extLst>
          </c:dPt>
          <c:dLbls>
            <c:dLbl>
              <c:idx val="0"/>
              <c:layout>
                <c:manualLayout>
                  <c:x val="-0.12506859792803554"/>
                  <c:y val="5.93901338798532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DF-4093-8E0D-C9325E903FB3}"/>
                </c:ext>
              </c:extLst>
            </c:dLbl>
            <c:dLbl>
              <c:idx val="1"/>
              <c:layout>
                <c:manualLayout>
                  <c:x val="-3.6801744847031345E-2"/>
                  <c:y val="-0.160775297730018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DF-4093-8E0D-C9325E903FB3}"/>
                </c:ext>
              </c:extLst>
            </c:dLbl>
            <c:dLbl>
              <c:idx val="2"/>
              <c:layout>
                <c:manualLayout>
                  <c:x val="5.6078849290714328E-2"/>
                  <c:y val="-0.113045131216419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DF-4093-8E0D-C9325E903FB3}"/>
                </c:ext>
              </c:extLst>
            </c:dLbl>
            <c:dLbl>
              <c:idx val="3"/>
              <c:layout>
                <c:manualLayout>
                  <c:x val="0.10690030646042425"/>
                  <c:y val="-3.0145368324378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DF-4093-8E0D-C9325E903FB3}"/>
                </c:ext>
              </c:extLst>
            </c:dLbl>
            <c:dLbl>
              <c:idx val="4"/>
              <c:layout>
                <c:manualLayout>
                  <c:x val="8.2365809895736636E-2"/>
                  <c:y val="2.51211402703153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DF-4093-8E0D-C9325E903FB3}"/>
                </c:ext>
              </c:extLst>
            </c:dLbl>
            <c:dLbl>
              <c:idx val="5"/>
              <c:layout>
                <c:manualLayout>
                  <c:x val="6.1011690591020538E-2"/>
                  <c:y val="5.9868820174767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DF-4093-8E0D-C9325E903FB3}"/>
                </c:ext>
              </c:extLst>
            </c:dLbl>
            <c:dLbl>
              <c:idx val="6"/>
              <c:layout>
                <c:manualLayout>
                  <c:x val="5.6078849290714328E-2"/>
                  <c:y val="7.033919275688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DF-4093-8E0D-C9325E903FB3}"/>
                </c:ext>
              </c:extLst>
            </c:dLbl>
            <c:dLbl>
              <c:idx val="7"/>
              <c:layout>
                <c:manualLayout>
                  <c:x val="4.7316529089040216E-2"/>
                  <c:y val="7.7875534837977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DF-4093-8E0D-C9325E903FB3}"/>
                </c:ext>
              </c:extLst>
            </c:dLbl>
            <c:dLbl>
              <c:idx val="8"/>
              <c:layout>
                <c:manualLayout>
                  <c:x val="-2.5893373958938159E-2"/>
                  <c:y val="-4.6725907144788839E-3"/>
                </c:manualLayout>
              </c:layout>
              <c:tx>
                <c:rich>
                  <a:bodyPr/>
                  <a:lstStyle/>
                  <a:p>
                    <a:fld id="{261C2BFF-FAE9-4AEF-A0D7-643B8F80AD93}" type="CATEGORYNAME">
                      <a:rPr lang="en-US" b="1"/>
                      <a:pPr/>
                      <a:t>[CATEGORY NAME]</a:t>
                    </a:fld>
                    <a:r>
                      <a:rPr lang="en-US" b="1"/>
                      <a:t>
</a:t>
                    </a:r>
                    <a:fld id="{9EB6AC71-05B5-416B-B095-0C484F2069F9}" type="PERCENTAGE">
                      <a:rPr lang="en-US" b="1"/>
                      <a:pPr/>
                      <a:t>[PERCENTAGE]</a:t>
                    </a:fld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FDF-4093-8E0D-C9325E903F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[1]A1!$M$97:$M$105</c:f>
              <c:strCache>
                <c:ptCount val="9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13</c:v>
                </c:pt>
                <c:pt idx="8">
                  <c:v> Ostalo (manje od 3%)/
Others (less than 3%)</c:v>
                </c:pt>
              </c:strCache>
            </c:strRef>
          </c:cat>
          <c:val>
            <c:numRef>
              <c:f>[1]A1!$N$97:$N$105</c:f>
              <c:numCache>
                <c:formatCode>General</c:formatCode>
                <c:ptCount val="9"/>
                <c:pt idx="0">
                  <c:v>36649472.880000003</c:v>
                </c:pt>
                <c:pt idx="1">
                  <c:v>17256166.190000001</c:v>
                </c:pt>
                <c:pt idx="2">
                  <c:v>10476064.289999999</c:v>
                </c:pt>
                <c:pt idx="3">
                  <c:v>9508916.8300000001</c:v>
                </c:pt>
                <c:pt idx="4">
                  <c:v>6345858.7699999996</c:v>
                </c:pt>
                <c:pt idx="5">
                  <c:v>4161909.4399999995</c:v>
                </c:pt>
                <c:pt idx="6">
                  <c:v>3512163.46</c:v>
                </c:pt>
                <c:pt idx="7">
                  <c:v>2927417.9899999998</c:v>
                </c:pt>
                <c:pt idx="8">
                  <c:v>8732488.6299999971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FDF-4093-8E0D-C9325E903FB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38</xdr:row>
      <xdr:rowOff>19050</xdr:rowOff>
    </xdr:from>
    <xdr:to>
      <xdr:col>3</xdr:col>
      <xdr:colOff>1219200</xdr:colOff>
      <xdr:row>64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2276B4-4F0A-4723-95EA-7306D1F2D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za%201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žaj"/>
      <sheetName val="A1"/>
      <sheetName val="A2"/>
      <sheetName val="A3"/>
      <sheetName val="A4"/>
      <sheetName val="Sheet3"/>
    </sheetNames>
    <sheetDataSet>
      <sheetData sheetId="0"/>
      <sheetData sheetId="1">
        <row r="97">
          <cell r="M97">
            <v>10</v>
          </cell>
          <cell r="N97">
            <v>36649472.880000003</v>
          </cell>
        </row>
        <row r="98">
          <cell r="M98">
            <v>20</v>
          </cell>
          <cell r="N98">
            <v>17256166.190000001</v>
          </cell>
        </row>
        <row r="99">
          <cell r="M99">
            <v>1</v>
          </cell>
          <cell r="N99">
            <v>10476064.289999999</v>
          </cell>
        </row>
        <row r="100">
          <cell r="M100">
            <v>9</v>
          </cell>
          <cell r="N100">
            <v>9508916.8300000001</v>
          </cell>
        </row>
        <row r="101">
          <cell r="M101">
            <v>3</v>
          </cell>
          <cell r="N101">
            <v>6345858.7699999996</v>
          </cell>
        </row>
        <row r="102">
          <cell r="M102">
            <v>2</v>
          </cell>
          <cell r="N102">
            <v>4161909.4399999995</v>
          </cell>
        </row>
        <row r="103">
          <cell r="M103">
            <v>8</v>
          </cell>
          <cell r="N103">
            <v>3512163.46</v>
          </cell>
        </row>
        <row r="104">
          <cell r="M104">
            <v>13</v>
          </cell>
          <cell r="N104">
            <v>2927417.9899999998</v>
          </cell>
        </row>
        <row r="105">
          <cell r="M105" t="str">
            <v xml:space="preserve"> Ostalo (manje od 3%)/
Others (less than 3%)</v>
          </cell>
          <cell r="N105">
            <v>8732488.6299999971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7" zoomScale="110" zoomScaleNormal="110" workbookViewId="0">
      <selection activeCell="A24" sqref="A24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69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70</v>
      </c>
    </row>
    <row r="22" spans="1:1" x14ac:dyDescent="0.25">
      <c r="A22" s="31" t="s">
        <v>77</v>
      </c>
    </row>
    <row r="23" spans="1:1" x14ac:dyDescent="0.25">
      <c r="A23" s="32" t="s">
        <v>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9" sqref="A19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ht="12" customHeight="1" x14ac:dyDescent="0.2">
      <c r="A5" s="1" t="s">
        <v>75</v>
      </c>
    </row>
    <row r="6" spans="1:1" s="88" customFormat="1" x14ac:dyDescent="0.2">
      <c r="A6" s="89" t="s">
        <v>72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7" t="s">
        <v>76</v>
      </c>
    </row>
    <row r="10" spans="1:1" s="88" customFormat="1" x14ac:dyDescent="0.2">
      <c r="A10" s="87" t="s">
        <v>73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  <hyperlink ref="A5" location="'Tabela 1'!A1" display="Tablela 1: Podaci o osiguranju za period od 1. januara do 31. januara 2021. godine" xr:uid="{00000000-0004-0000-0100-000001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34" zoomScaleNormal="100" workbookViewId="0">
      <selection activeCell="G33" sqref="G33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58" t="s">
        <v>71</v>
      </c>
      <c r="B2" s="58"/>
      <c r="C2" s="58"/>
      <c r="D2" s="58"/>
      <c r="E2" s="38"/>
      <c r="F2" s="38"/>
      <c r="G2" s="38"/>
    </row>
    <row r="3" spans="1:11" s="41" customFormat="1" ht="14.25" x14ac:dyDescent="0.25">
      <c r="A3" s="90" t="s">
        <v>72</v>
      </c>
      <c r="B3" s="90"/>
      <c r="C3" s="90"/>
      <c r="D3" s="90"/>
      <c r="E3" s="40"/>
      <c r="F3" s="40"/>
      <c r="G3" s="40"/>
    </row>
    <row r="5" spans="1:11" s="42" customFormat="1" ht="16.5" customHeight="1" x14ac:dyDescent="0.25">
      <c r="A5" s="93" t="s">
        <v>10</v>
      </c>
      <c r="B5" s="93" t="s">
        <v>42</v>
      </c>
      <c r="C5" s="99" t="s">
        <v>43</v>
      </c>
      <c r="D5" s="99"/>
      <c r="E5" s="98" t="s">
        <v>34</v>
      </c>
      <c r="F5" s="98"/>
      <c r="G5" s="98"/>
    </row>
    <row r="6" spans="1:11" s="10" customFormat="1" ht="23.25" customHeight="1" x14ac:dyDescent="0.25">
      <c r="A6" s="93"/>
      <c r="B6" s="93"/>
      <c r="C6" s="97" t="s">
        <v>52</v>
      </c>
      <c r="D6" s="97" t="s">
        <v>55</v>
      </c>
      <c r="E6" s="97" t="s">
        <v>38</v>
      </c>
      <c r="F6" s="96" t="s">
        <v>41</v>
      </c>
      <c r="G6" s="96"/>
    </row>
    <row r="7" spans="1:11" ht="27" customHeight="1" x14ac:dyDescent="0.25">
      <c r="A7" s="93"/>
      <c r="B7" s="93"/>
      <c r="C7" s="97"/>
      <c r="D7" s="97"/>
      <c r="E7" s="97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43177</v>
      </c>
      <c r="D8" s="28">
        <v>10476064.289999999</v>
      </c>
      <c r="E8" s="35">
        <v>9938</v>
      </c>
      <c r="F8" s="28">
        <v>9361</v>
      </c>
      <c r="G8" s="28">
        <v>6088911.6599999992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13536</v>
      </c>
      <c r="D9" s="28">
        <v>4161909.4399999995</v>
      </c>
      <c r="E9" s="35">
        <v>20585</v>
      </c>
      <c r="F9" s="28">
        <v>18476</v>
      </c>
      <c r="G9" s="28">
        <v>1585284.6400000001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16639</v>
      </c>
      <c r="D10" s="28">
        <v>6345858.7699999996</v>
      </c>
      <c r="E10" s="35">
        <v>3989</v>
      </c>
      <c r="F10" s="28">
        <v>3451</v>
      </c>
      <c r="G10" s="28">
        <v>4499155.82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164379.24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12</v>
      </c>
      <c r="D12" s="28">
        <v>764047.13</v>
      </c>
      <c r="E12" s="35">
        <v>3</v>
      </c>
      <c r="F12" s="29">
        <v>1</v>
      </c>
      <c r="G12" s="29">
        <v>275721.43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43</v>
      </c>
      <c r="D13" s="28">
        <v>335639.04999999993</v>
      </c>
      <c r="E13" s="35">
        <v>5</v>
      </c>
      <c r="F13" s="28">
        <v>2</v>
      </c>
      <c r="G13" s="28">
        <v>450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93</v>
      </c>
      <c r="D14" s="28">
        <v>576032.96</v>
      </c>
      <c r="E14" s="35">
        <v>162</v>
      </c>
      <c r="F14" s="28">
        <v>161</v>
      </c>
      <c r="G14" s="28">
        <v>53867.34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36670</v>
      </c>
      <c r="D15" s="28">
        <v>3512163.46</v>
      </c>
      <c r="E15" s="35">
        <v>402</v>
      </c>
      <c r="F15" s="28">
        <v>313</v>
      </c>
      <c r="G15" s="28">
        <v>1170539.3599999999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25959</v>
      </c>
      <c r="D16" s="28">
        <v>9508916.8300000001</v>
      </c>
      <c r="E16" s="35">
        <v>1781</v>
      </c>
      <c r="F16" s="28">
        <v>1498</v>
      </c>
      <c r="G16" s="28">
        <v>1800280.31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264142</v>
      </c>
      <c r="D17" s="28">
        <v>36649472.880000003</v>
      </c>
      <c r="E17" s="35">
        <v>14170</v>
      </c>
      <c r="F17" s="28">
        <v>12176</v>
      </c>
      <c r="G17" s="28">
        <v>14335621.77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35</v>
      </c>
      <c r="D18" s="28">
        <v>827079.37</v>
      </c>
      <c r="E18" s="35">
        <v>93</v>
      </c>
      <c r="F18" s="28">
        <v>93</v>
      </c>
      <c r="G18" s="28">
        <v>8808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3012</v>
      </c>
      <c r="D19" s="28">
        <v>341482.55</v>
      </c>
      <c r="E19" s="35">
        <v>27</v>
      </c>
      <c r="F19" s="28">
        <v>24</v>
      </c>
      <c r="G19" s="28">
        <v>17940.71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2992</v>
      </c>
      <c r="D20" s="28">
        <v>2927417.9899999998</v>
      </c>
      <c r="E20" s="35">
        <v>301</v>
      </c>
      <c r="F20" s="28">
        <v>87</v>
      </c>
      <c r="G20" s="28">
        <v>867549.05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8624</v>
      </c>
      <c r="D21" s="28">
        <v>2583903.0500000003</v>
      </c>
      <c r="E21" s="35">
        <v>59</v>
      </c>
      <c r="F21" s="28">
        <v>48</v>
      </c>
      <c r="G21" s="28">
        <v>78628.31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250</v>
      </c>
      <c r="D22" s="28">
        <v>55986.53</v>
      </c>
      <c r="E22" s="35">
        <v>23</v>
      </c>
      <c r="F22" s="28">
        <v>20</v>
      </c>
      <c r="G22" s="28">
        <v>16507.060000000001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4753</v>
      </c>
      <c r="D23" s="28">
        <v>323374.19999999995</v>
      </c>
      <c r="E23" s="35">
        <v>380</v>
      </c>
      <c r="F23" s="28">
        <v>349</v>
      </c>
      <c r="G23" s="28">
        <v>48780.49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1644</v>
      </c>
      <c r="D24" s="28">
        <v>4865.12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73018</v>
      </c>
      <c r="D25" s="28">
        <v>1160531.6499999999</v>
      </c>
      <c r="E25" s="35">
        <v>4636</v>
      </c>
      <c r="F25" s="28">
        <v>4203</v>
      </c>
      <c r="G25" s="28">
        <v>472287.64000000007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19479</v>
      </c>
      <c r="D26" s="28">
        <v>88544.36</v>
      </c>
      <c r="E26" s="35">
        <v>5</v>
      </c>
      <c r="F26" s="28">
        <v>2</v>
      </c>
      <c r="G26" s="28">
        <v>100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72363</v>
      </c>
      <c r="D27" s="28">
        <v>17256166.190000001</v>
      </c>
      <c r="E27" s="35">
        <v>2413</v>
      </c>
      <c r="F27" s="28">
        <v>2255</v>
      </c>
      <c r="G27" s="28">
        <v>8609697.0800000001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132</v>
      </c>
      <c r="D28" s="28">
        <v>16024</v>
      </c>
      <c r="E28" s="35">
        <v>37</v>
      </c>
      <c r="F28" s="28">
        <v>30</v>
      </c>
      <c r="G28" s="28">
        <v>35873.54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46129</v>
      </c>
      <c r="D29" s="28">
        <v>1489599.42</v>
      </c>
      <c r="E29" s="35">
        <v>786</v>
      </c>
      <c r="F29" s="28">
        <v>631</v>
      </c>
      <c r="G29" s="28">
        <v>500968.83999999997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30</v>
      </c>
      <c r="D30" s="28">
        <v>1000</v>
      </c>
      <c r="E30" s="35">
        <v>2</v>
      </c>
      <c r="F30" s="28">
        <v>2</v>
      </c>
      <c r="G30" s="28">
        <v>27891.57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514080</v>
      </c>
      <c r="D31" s="33">
        <f t="shared" ref="D31:G31" si="0">SUM(D8:D26)</f>
        <v>80807668.87000002</v>
      </c>
      <c r="E31" s="33">
        <f>SUM(E8:E26)</f>
        <v>56561</v>
      </c>
      <c r="F31" s="33">
        <f t="shared" si="0"/>
        <v>50265</v>
      </c>
      <c r="G31" s="33">
        <f t="shared" si="0"/>
        <v>31320433.589999996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118654</v>
      </c>
      <c r="D32" s="33">
        <f>SUM(D27:D30)</f>
        <v>18762789.609999999</v>
      </c>
      <c r="E32" s="33">
        <f t="shared" ref="E32:F32" si="1">SUM(E27:E30)</f>
        <v>3238</v>
      </c>
      <c r="F32" s="33">
        <f t="shared" si="1"/>
        <v>2918</v>
      </c>
      <c r="G32" s="33">
        <f>SUM(G27:G30)</f>
        <v>9174431.0299999993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632734</v>
      </c>
      <c r="D33" s="34">
        <f t="shared" ref="D33:G33" si="2">D31+D32</f>
        <v>99570458.480000019</v>
      </c>
      <c r="E33" s="34">
        <f t="shared" si="2"/>
        <v>59799</v>
      </c>
      <c r="F33" s="34">
        <f t="shared" si="2"/>
        <v>53183</v>
      </c>
      <c r="G33" s="34">
        <f t="shared" si="2"/>
        <v>40494864.619999997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95" t="s">
        <v>9</v>
      </c>
      <c r="B36" s="95"/>
      <c r="C36" s="95"/>
      <c r="H36" s="43"/>
      <c r="I36" s="43"/>
      <c r="J36" s="43"/>
      <c r="K36" s="43"/>
    </row>
    <row r="37" spans="1:11" ht="14.25" x14ac:dyDescent="0.25">
      <c r="A37" s="94" t="s">
        <v>8</v>
      </c>
      <c r="B37" s="94"/>
      <c r="C37" s="94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2"/>
      <c r="C60" s="92"/>
      <c r="D60" s="92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1" t="s">
        <v>35</v>
      </c>
      <c r="B69" s="91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I18" sqref="I18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1" width="8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0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"/>
    </row>
    <row r="3" spans="1:16" s="14" customFormat="1" ht="14.25" x14ac:dyDescent="0.2">
      <c r="A3" s="102" t="s">
        <v>73</v>
      </c>
      <c r="B3" s="102"/>
      <c r="C3" s="102"/>
      <c r="D3" s="102"/>
      <c r="E3" s="102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1"/>
      <c r="N4" s="101"/>
    </row>
    <row r="5" spans="1:16" s="9" customFormat="1" ht="12.75" x14ac:dyDescent="0.2">
      <c r="A5" s="103" t="s">
        <v>56</v>
      </c>
      <c r="B5" s="103" t="s">
        <v>57</v>
      </c>
      <c r="C5" s="103"/>
      <c r="D5" s="103"/>
      <c r="E5" s="103"/>
      <c r="F5" s="103" t="s">
        <v>58</v>
      </c>
      <c r="G5" s="103"/>
      <c r="H5" s="103"/>
      <c r="I5" s="103"/>
      <c r="J5" s="103" t="s">
        <v>59</v>
      </c>
      <c r="K5" s="103"/>
      <c r="L5" s="103"/>
      <c r="M5" s="103"/>
      <c r="N5" s="103"/>
    </row>
    <row r="6" spans="1:16" s="8" customFormat="1" ht="33.75" x14ac:dyDescent="0.2">
      <c r="A6" s="103"/>
      <c r="B6" s="59" t="s">
        <v>61</v>
      </c>
      <c r="C6" s="59" t="s">
        <v>62</v>
      </c>
      <c r="D6" s="59" t="s">
        <v>63</v>
      </c>
      <c r="E6" s="59" t="s">
        <v>64</v>
      </c>
      <c r="F6" s="60" t="s">
        <v>65</v>
      </c>
      <c r="G6" s="60" t="s">
        <v>66</v>
      </c>
      <c r="H6" s="60" t="s">
        <v>67</v>
      </c>
      <c r="I6" s="60" t="s">
        <v>68</v>
      </c>
      <c r="J6" s="61" t="str">
        <f>B6</f>
        <v>BFP/ GWP 
VIII 2021</v>
      </c>
      <c r="K6" s="61" t="str">
        <f>C6</f>
        <v>BFP/ GWP
VIII 2022</v>
      </c>
      <c r="L6" s="61" t="str">
        <f>D6</f>
        <v>Učešće/ 
Share VIII 2021</v>
      </c>
      <c r="M6" s="61" t="str">
        <f>E6</f>
        <v>Učešće/
  Share VIII 2022</v>
      </c>
      <c r="N6" s="62" t="s">
        <v>54</v>
      </c>
    </row>
    <row r="7" spans="1:16" ht="14.25" customHeight="1" x14ac:dyDescent="0.2">
      <c r="A7" s="63" t="s">
        <v>0</v>
      </c>
      <c r="B7" s="68">
        <v>31655196.749999996</v>
      </c>
      <c r="C7" s="68">
        <v>33587092.580000006</v>
      </c>
      <c r="D7" s="65">
        <f>B7/$B$16</f>
        <v>0.4329447975649483</v>
      </c>
      <c r="E7" s="65">
        <f>C7/$C$16</f>
        <v>0.41564238951173699</v>
      </c>
      <c r="F7" s="66"/>
      <c r="G7" s="67"/>
      <c r="H7" s="67"/>
      <c r="I7" s="67"/>
      <c r="J7" s="68">
        <f>B7</f>
        <v>31655196.749999996</v>
      </c>
      <c r="K7" s="64">
        <f>C7</f>
        <v>33587092.580000006</v>
      </c>
      <c r="L7" s="65">
        <f>J7/$J$16</f>
        <v>0.35069763703853685</v>
      </c>
      <c r="M7" s="65">
        <f>K7/$K$16</f>
        <v>0.33731985463084313</v>
      </c>
      <c r="N7" s="69">
        <f>K7/J7*100</f>
        <v>106.10293420463421</v>
      </c>
      <c r="P7" s="55"/>
    </row>
    <row r="8" spans="1:16" ht="14.25" customHeight="1" x14ac:dyDescent="0.2">
      <c r="A8" s="63" t="s">
        <v>44</v>
      </c>
      <c r="B8" s="68">
        <v>13290269.209999999</v>
      </c>
      <c r="C8" s="68">
        <v>15918752.170000002</v>
      </c>
      <c r="D8" s="65">
        <f>B8/$B$16</f>
        <v>0.18176961458017521</v>
      </c>
      <c r="E8" s="65">
        <f>C8/$C$16</f>
        <v>0.19699556233467672</v>
      </c>
      <c r="F8" s="66"/>
      <c r="G8" s="67"/>
      <c r="H8" s="67"/>
      <c r="I8" s="67"/>
      <c r="J8" s="68">
        <f t="shared" ref="J8:J11" si="0">B8</f>
        <v>13290269.209999999</v>
      </c>
      <c r="K8" s="64">
        <f>C8</f>
        <v>15918752.170000002</v>
      </c>
      <c r="L8" s="65">
        <f t="shared" ref="L8:L15" si="1">J8/$J$16</f>
        <v>0.147238573317445</v>
      </c>
      <c r="M8" s="65">
        <f>K8/$K$16</f>
        <v>0.15987424797483971</v>
      </c>
      <c r="N8" s="69">
        <f t="shared" ref="N8:N14" si="2">K8/J8*100</f>
        <v>119.77749975163974</v>
      </c>
      <c r="P8" s="55"/>
    </row>
    <row r="9" spans="1:16" ht="14.25" customHeight="1" x14ac:dyDescent="0.2">
      <c r="A9" s="63" t="s">
        <v>53</v>
      </c>
      <c r="B9" s="68">
        <v>6550606.9699999997</v>
      </c>
      <c r="C9" s="68">
        <v>6587818.0299999993</v>
      </c>
      <c r="D9" s="65">
        <f>B9/$B$16</f>
        <v>8.9591962765298225E-2</v>
      </c>
      <c r="E9" s="65">
        <f>C9/$C$16</f>
        <v>8.1524663712279649E-2</v>
      </c>
      <c r="F9" s="66"/>
      <c r="G9" s="67"/>
      <c r="H9" s="67"/>
      <c r="I9" s="67"/>
      <c r="J9" s="68">
        <f t="shared" si="0"/>
        <v>6550606.9699999997</v>
      </c>
      <c r="K9" s="64">
        <f t="shared" ref="K9:K10" si="3">C9</f>
        <v>6587818.0299999993</v>
      </c>
      <c r="L9" s="65">
        <f t="shared" si="1"/>
        <v>7.2572045711488731E-2</v>
      </c>
      <c r="M9" s="65">
        <f t="shared" ref="M9:M16" si="4">K9/$K$16</f>
        <v>6.6162375171981827E-2</v>
      </c>
      <c r="N9" s="69">
        <f t="shared" si="2"/>
        <v>100.56805514619356</v>
      </c>
      <c r="P9" s="55"/>
    </row>
    <row r="10" spans="1:16" ht="14.25" customHeight="1" x14ac:dyDescent="0.2">
      <c r="A10" s="63" t="s">
        <v>1</v>
      </c>
      <c r="B10" s="68">
        <v>10864147.24</v>
      </c>
      <c r="C10" s="68">
        <v>12867877.469999999</v>
      </c>
      <c r="D10" s="65">
        <f>B10/$B$16</f>
        <v>0.14858779949101381</v>
      </c>
      <c r="E10" s="65">
        <f>C10/$C$16</f>
        <v>0.15924079545842737</v>
      </c>
      <c r="F10" s="66"/>
      <c r="G10" s="67"/>
      <c r="H10" s="67"/>
      <c r="I10" s="67"/>
      <c r="J10" s="68">
        <f t="shared" si="0"/>
        <v>10864147.24</v>
      </c>
      <c r="K10" s="64">
        <f t="shared" si="3"/>
        <v>12867877.469999999</v>
      </c>
      <c r="L10" s="65">
        <f t="shared" si="1"/>
        <v>0.12036035648733544</v>
      </c>
      <c r="M10" s="65">
        <f t="shared" si="4"/>
        <v>0.12923388790646853</v>
      </c>
      <c r="N10" s="69">
        <f t="shared" si="2"/>
        <v>118.44351135653422</v>
      </c>
      <c r="P10" s="55"/>
    </row>
    <row r="11" spans="1:16" ht="13.15" customHeight="1" x14ac:dyDescent="0.2">
      <c r="A11" s="63" t="s">
        <v>2</v>
      </c>
      <c r="B11" s="68">
        <v>10755791.219999999</v>
      </c>
      <c r="C11" s="68">
        <v>11846128.619999999</v>
      </c>
      <c r="D11" s="65">
        <f>B11/$B$16</f>
        <v>0.14710582559856458</v>
      </c>
      <c r="E11" s="65">
        <f>C11/$C$16</f>
        <v>0.14659658898287928</v>
      </c>
      <c r="F11" s="66"/>
      <c r="G11" s="67"/>
      <c r="H11" s="70"/>
      <c r="I11" s="70"/>
      <c r="J11" s="68">
        <f t="shared" si="0"/>
        <v>10755791.219999999</v>
      </c>
      <c r="K11" s="64">
        <f>C11</f>
        <v>11846128.619999999</v>
      </c>
      <c r="L11" s="65">
        <f t="shared" si="1"/>
        <v>0.11915991535683129</v>
      </c>
      <c r="M11" s="65">
        <f t="shared" si="4"/>
        <v>0.11897232171909146</v>
      </c>
      <c r="N11" s="69">
        <f t="shared" si="2"/>
        <v>110.13721238817426</v>
      </c>
      <c r="P11" s="55"/>
    </row>
    <row r="12" spans="1:16" ht="14.45" customHeight="1" x14ac:dyDescent="0.2">
      <c r="A12" s="71" t="s">
        <v>5</v>
      </c>
      <c r="B12" s="72"/>
      <c r="C12" s="72"/>
      <c r="D12" s="72"/>
      <c r="E12" s="72"/>
      <c r="F12" s="73">
        <v>4223668.3899999997</v>
      </c>
      <c r="G12" s="74">
        <v>4453314.07</v>
      </c>
      <c r="H12" s="75">
        <f>F12/$F$16</f>
        <v>0.24631408553490425</v>
      </c>
      <c r="I12" s="75">
        <f t="shared" ref="I12:I16" si="5">G12/$G$16</f>
        <v>0.23734818556119813</v>
      </c>
      <c r="J12" s="76">
        <f>F12</f>
        <v>4223668.3899999997</v>
      </c>
      <c r="K12" s="64">
        <f>G12</f>
        <v>4453314.07</v>
      </c>
      <c r="L12" s="65">
        <f>J12/$J$16</f>
        <v>4.6792649425164645E-2</v>
      </c>
      <c r="M12" s="65">
        <f t="shared" si="4"/>
        <v>4.472525423687293E-2</v>
      </c>
      <c r="N12" s="69">
        <f t="shared" si="2"/>
        <v>105.43711434694333</v>
      </c>
      <c r="P12" s="55"/>
    </row>
    <row r="13" spans="1:16" ht="14.25" customHeight="1" x14ac:dyDescent="0.2">
      <c r="A13" s="71" t="s">
        <v>48</v>
      </c>
      <c r="B13" s="72"/>
      <c r="C13" s="72"/>
      <c r="D13" s="72"/>
      <c r="E13" s="72"/>
      <c r="F13" s="77">
        <v>5624221.2400000002</v>
      </c>
      <c r="G13" s="74">
        <v>6936784.4299999997</v>
      </c>
      <c r="H13" s="78">
        <f>F13/$F$16</f>
        <v>0.32799092723673445</v>
      </c>
      <c r="I13" s="78">
        <f t="shared" si="5"/>
        <v>0.36970965267888006</v>
      </c>
      <c r="J13" s="76">
        <f t="shared" ref="J13:J15" si="6">F13</f>
        <v>5624221.2400000002</v>
      </c>
      <c r="K13" s="64">
        <f t="shared" ref="K13:K15" si="7">G13</f>
        <v>6936784.4299999997</v>
      </c>
      <c r="L13" s="65">
        <f t="shared" si="1"/>
        <v>6.2308919278789503E-2</v>
      </c>
      <c r="M13" s="65">
        <f t="shared" si="4"/>
        <v>6.9667093391895363E-2</v>
      </c>
      <c r="N13" s="69">
        <f t="shared" si="2"/>
        <v>123.33768772581215</v>
      </c>
      <c r="P13" s="55"/>
    </row>
    <row r="14" spans="1:16" ht="14.25" customHeight="1" x14ac:dyDescent="0.2">
      <c r="A14" s="71" t="s">
        <v>3</v>
      </c>
      <c r="B14" s="72"/>
      <c r="C14" s="72"/>
      <c r="D14" s="72"/>
      <c r="E14" s="72"/>
      <c r="F14" s="77">
        <v>1603303.9</v>
      </c>
      <c r="G14" s="76">
        <v>1578363.6</v>
      </c>
      <c r="H14" s="78">
        <f>F14/$F$16</f>
        <v>9.3500790662934971E-2</v>
      </c>
      <c r="I14" s="78">
        <f t="shared" si="5"/>
        <v>8.4122011321748236E-2</v>
      </c>
      <c r="J14" s="76">
        <f t="shared" si="6"/>
        <v>1603303.9</v>
      </c>
      <c r="K14" s="64">
        <f t="shared" si="7"/>
        <v>1578363.6</v>
      </c>
      <c r="L14" s="65">
        <f t="shared" si="1"/>
        <v>1.7762482843663593E-2</v>
      </c>
      <c r="M14" s="65">
        <f t="shared" si="4"/>
        <v>1.5851725743705747E-2</v>
      </c>
      <c r="N14" s="79">
        <f t="shared" si="2"/>
        <v>98.444443377203797</v>
      </c>
      <c r="P14" s="55"/>
    </row>
    <row r="15" spans="1:16" ht="14.25" customHeight="1" x14ac:dyDescent="0.2">
      <c r="A15" s="71" t="s">
        <v>4</v>
      </c>
      <c r="B15" s="72"/>
      <c r="C15" s="72"/>
      <c r="D15" s="72"/>
      <c r="E15" s="72"/>
      <c r="F15" s="77">
        <v>5696296.7599999998</v>
      </c>
      <c r="G15" s="76">
        <v>5794327.5099999998</v>
      </c>
      <c r="H15" s="78">
        <f>F15/$F$16</f>
        <v>0.33219419656542637</v>
      </c>
      <c r="I15" s="78">
        <f>G15/$G$16</f>
        <v>0.30882015043817357</v>
      </c>
      <c r="J15" s="76">
        <f t="shared" si="6"/>
        <v>5696296.7599999998</v>
      </c>
      <c r="K15" s="64">
        <f t="shared" si="7"/>
        <v>5794327.5099999998</v>
      </c>
      <c r="L15" s="65">
        <f t="shared" si="1"/>
        <v>6.3107420540744974E-2</v>
      </c>
      <c r="M15" s="65">
        <f t="shared" si="4"/>
        <v>5.8193239224301294E-2</v>
      </c>
      <c r="N15" s="69">
        <f>K15/J15*100</f>
        <v>101.72095580919138</v>
      </c>
      <c r="P15" s="55"/>
    </row>
    <row r="16" spans="1:16" s="12" customFormat="1" ht="18.2" customHeight="1" x14ac:dyDescent="0.2">
      <c r="A16" s="80" t="s">
        <v>60</v>
      </c>
      <c r="B16" s="81">
        <f>SUM(B7:B15)</f>
        <v>73116011.389999986</v>
      </c>
      <c r="C16" s="81">
        <f>SUM(C7:C15)</f>
        <v>80807668.870000005</v>
      </c>
      <c r="D16" s="82">
        <f>B16/B16</f>
        <v>1</v>
      </c>
      <c r="E16" s="82">
        <f>C16/C16</f>
        <v>1</v>
      </c>
      <c r="F16" s="83">
        <f>SUM(F7:F15)</f>
        <v>17147490.289999999</v>
      </c>
      <c r="G16" s="83">
        <f>SUM(G7:G15)</f>
        <v>18762789.609999999</v>
      </c>
      <c r="H16" s="84">
        <f>SUM(H7:H15)</f>
        <v>1</v>
      </c>
      <c r="I16" s="84">
        <f t="shared" si="5"/>
        <v>1</v>
      </c>
      <c r="J16" s="83">
        <f>SUM(J7:J15)</f>
        <v>90263501.679999992</v>
      </c>
      <c r="K16" s="83">
        <f>SUM(K7:K15)</f>
        <v>99570458.480000004</v>
      </c>
      <c r="L16" s="85">
        <f>J16/J16</f>
        <v>1</v>
      </c>
      <c r="M16" s="85">
        <f t="shared" si="4"/>
        <v>1</v>
      </c>
      <c r="N16" s="86">
        <f>K16/J16*100</f>
        <v>110.31087496804059</v>
      </c>
      <c r="O16" s="55"/>
    </row>
    <row r="17" spans="1:14" ht="21" customHeight="1" x14ac:dyDescent="0.2">
      <c r="A17" s="2" t="s">
        <v>46</v>
      </c>
      <c r="B17" s="49"/>
      <c r="C17" s="50"/>
      <c r="D17" s="56"/>
      <c r="H17" s="54"/>
      <c r="N17" s="55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Mirjana Bosnjak</cp:lastModifiedBy>
  <cp:lastPrinted>2022-09-20T07:02:49Z</cp:lastPrinted>
  <dcterms:created xsi:type="dcterms:W3CDTF">2018-02-21T07:14:25Z</dcterms:created>
  <dcterms:modified xsi:type="dcterms:W3CDTF">2022-12-19T14:34:00Z</dcterms:modified>
</cp:coreProperties>
</file>