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2023 05\"/>
    </mc:Choice>
  </mc:AlternateContent>
  <xr:revisionPtr revIDLastSave="0" documentId="13_ncr:1_{2D3AE23F-E8A8-417C-991C-250F63249F9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<sst xmlns="http://schemas.openxmlformats.org/spreadsheetml/2006/main" count="88" uniqueCount="79">
  <si>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</si>
  <si>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</si>
  <si>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</si>
  <si>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</si>
  <si>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</si>
  <si>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</si>
  <si>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</si>
  <si>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</si>
  <si>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</si>
  <si>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</si>
  <si>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</si>
  <si>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</si>
  <si>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</si>
  <si>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</si>
  <si>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</si>
  <si>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</si>
  <si>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</si>
  <si>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</si>
  <si>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</si>
  <si>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</si>
  <si>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</si>
  <si>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</si>
  <si>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</si>
  <si>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</si>
  <si>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</si>
  <si>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</si>
  <si>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</si>
  <si>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</si>
  <si>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</si>
  <si>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</si>
  <si>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</si>
  <si>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</si>
  <si>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</si>
  <si>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</si>
  <si>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</si>
  <si>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</si>
  <si>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</si>
  <si>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</si>
  <si>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</si>
  <si>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</si>
  <si>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</si>
  <si>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</si>
  <si>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</si>
  <si>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</si>
  <si>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</si>
  <si>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</si>
  <si>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</si>
  <si>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</si>
  <si>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</si>
  <si>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</si>
  <si>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</si>
  <si>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</si>
  <si>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</si>
  <si>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</si>
  <si>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</si>
  <si>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</si>
  <si>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</si>
  <si>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</si>
  <si>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</si>
  <si>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</si>
  <si>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</si>
  <si>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maja 2023. godine</t>
  </si>
  <si>
    <t>for the period 1 January - 31 May 2023</t>
  </si>
  <si>
    <t>Jun, 2023. godine                                                                                     verzija 01</t>
  </si>
  <si>
    <t>June, 2023                                                                                           version 01</t>
  </si>
  <si>
    <t>Tablela 1: Podaci o osiguranju za period od 1. januara do 31. maja 2023. godine</t>
  </si>
  <si>
    <t>Table 1: Insurance data for the period 1 January - 31 May 2023</t>
  </si>
  <si>
    <t>Tablela 2: Bruto fakturisana premija za period od 1. januara do 31. maja 2023. godine</t>
  </si>
  <si>
    <t>Table 2: Gross Written Premium for the period 1 January - 31 May 2023</t>
  </si>
  <si>
    <t>Tabela 1: Podaci o osiguranju za period od 1. januara do 31. maja 2023. godine</t>
  </si>
  <si>
    <t>Tabela 2: Bruto fakturisana premija za period od 1. januara do 31. maja 2023. godine</t>
  </si>
  <si>
    <r>
      <t xml:space="preserve">BFP/ </t>
    </r>
    <r>
      <rPr>
        <sz val="8"/>
        <color theme="0"/>
        <rFont val="Arial"/>
        <family val="2"/>
        <charset val="238"/>
      </rPr>
      <t>GWP 
V 2022</t>
    </r>
  </si>
  <si>
    <r>
      <t xml:space="preserve">BFP/ </t>
    </r>
    <r>
      <rPr>
        <sz val="8"/>
        <color theme="0"/>
        <rFont val="Arial"/>
        <family val="2"/>
        <charset val="238"/>
      </rPr>
      <t>GWP
V 2023</t>
    </r>
  </si>
  <si>
    <r>
      <t xml:space="preserve">Učešće/ 
</t>
    </r>
    <r>
      <rPr>
        <sz val="8"/>
        <color theme="0"/>
        <rFont val="Arial"/>
        <family val="2"/>
        <charset val="238"/>
      </rPr>
      <t>Share V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</si>
  <si>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V 2023</t>
    </r>
  </si>
  <si>
    <t>BFP/ GWP 
V 2022</t>
  </si>
  <si>
    <t>BFP/ GWP
V 2023</t>
  </si>
  <si>
    <t>Učešće/ 
Share V 2022</t>
  </si>
  <si>
    <t>Učešće/
  Share 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</si>
</sst>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37</xdr:row>
      <xdr:rowOff>104775</xdr:rowOff>
    </xdr:from>
    <xdr:to>
      <xdr:col>3</xdr:col>
      <xdr:colOff>1394882</xdr:colOff>
      <xdr:row>64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D7A7D3-53A1-381C-D3A9-27AC86D5B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648950"/>
          <a:ext cx="5052482" cy="386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8" sqref="A28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B38" sqref="B38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67</v>
      </c>
    </row>
    <row r="10" spans="1:1" s="5" customFormat="1" x14ac:dyDescent="0.2">
      <c r="A10" s="55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9" zoomScaleNormal="100" workbookViewId="0">
      <selection activeCell="I60" sqref="I60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69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46025</v>
      </c>
      <c r="D8" s="28">
        <v>5195580.5299999993</v>
      </c>
      <c r="E8" s="35">
        <v>4611</v>
      </c>
      <c r="F8" s="28">
        <v>3943</v>
      </c>
      <c r="G8" s="28">
        <v>2495541.4300000002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15453</v>
      </c>
      <c r="D9" s="28">
        <v>2527700.9</v>
      </c>
      <c r="E9" s="35">
        <v>13909</v>
      </c>
      <c r="F9" s="28">
        <v>11632</v>
      </c>
      <c r="G9" s="28">
        <v>869230.69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18088</v>
      </c>
      <c r="D10" s="28">
        <v>3719927.0800000005</v>
      </c>
      <c r="E10" s="35">
        <v>1675</v>
      </c>
      <c r="F10" s="28">
        <v>1423</v>
      </c>
      <c r="G10" s="28">
        <v>1880165.5099999998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87839.11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14</v>
      </c>
      <c r="D12" s="28">
        <v>153250.61000000002</v>
      </c>
      <c r="E12" s="35">
        <v>1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50</v>
      </c>
      <c r="D13" s="28">
        <v>328142.17999999993</v>
      </c>
      <c r="E13" s="35">
        <v>2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91</v>
      </c>
      <c r="D14" s="28">
        <v>287238.08</v>
      </c>
      <c r="E14" s="35">
        <v>92</v>
      </c>
      <c r="F14" s="28">
        <v>88</v>
      </c>
      <c r="G14" s="28">
        <v>12814.38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37491</v>
      </c>
      <c r="D15" s="28">
        <v>1889415.6100000003</v>
      </c>
      <c r="E15" s="35">
        <v>273</v>
      </c>
      <c r="F15" s="28">
        <v>188</v>
      </c>
      <c r="G15" s="28">
        <v>251148.68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26829</v>
      </c>
      <c r="D16" s="28">
        <v>5703156.5499999998</v>
      </c>
      <c r="E16" s="35">
        <v>953</v>
      </c>
      <c r="F16" s="28">
        <v>753</v>
      </c>
      <c r="G16" s="28">
        <v>1604165.08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273104</v>
      </c>
      <c r="D17" s="28">
        <v>16646397.780000001</v>
      </c>
      <c r="E17" s="35">
        <v>7589</v>
      </c>
      <c r="F17" s="28">
        <v>5715</v>
      </c>
      <c r="G17" s="28">
        <v>7208077.3300000001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42</v>
      </c>
      <c r="D18" s="28">
        <v>786084.08</v>
      </c>
      <c r="E18" s="35">
        <v>33</v>
      </c>
      <c r="F18" s="28">
        <v>33</v>
      </c>
      <c r="G18" s="28">
        <v>4331.95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3125</v>
      </c>
      <c r="D19" s="28">
        <v>135812.06</v>
      </c>
      <c r="E19" s="35">
        <v>13</v>
      </c>
      <c r="F19" s="28">
        <v>8</v>
      </c>
      <c r="G19" s="28">
        <v>1322.34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3148</v>
      </c>
      <c r="D20" s="28">
        <v>1130910.8999999999</v>
      </c>
      <c r="E20" s="35">
        <v>200</v>
      </c>
      <c r="F20" s="28">
        <v>96</v>
      </c>
      <c r="G20" s="28">
        <v>105748.95000000001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10427</v>
      </c>
      <c r="D21" s="28">
        <v>749462.67999999993</v>
      </c>
      <c r="E21" s="35">
        <v>28</v>
      </c>
      <c r="F21" s="28">
        <v>18</v>
      </c>
      <c r="G21" s="28">
        <v>48414.04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300</v>
      </c>
      <c r="D22" s="28">
        <v>28724.840000000004</v>
      </c>
      <c r="E22" s="35">
        <v>22</v>
      </c>
      <c r="F22" s="28">
        <v>19</v>
      </c>
      <c r="G22" s="28">
        <v>18471.47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4567</v>
      </c>
      <c r="D23" s="28">
        <v>143624.47999999998</v>
      </c>
      <c r="E23" s="35">
        <v>189</v>
      </c>
      <c r="F23" s="28">
        <v>178</v>
      </c>
      <c r="G23" s="28">
        <v>22702.989999999998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1722</v>
      </c>
      <c r="D24" s="28">
        <v>2442.4399999999996</v>
      </c>
      <c r="E24" s="35">
        <v>1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81642</v>
      </c>
      <c r="D25" s="28">
        <v>589122.80000000005</v>
      </c>
      <c r="E25" s="35">
        <v>2785</v>
      </c>
      <c r="F25" s="28">
        <v>2315</v>
      </c>
      <c r="G25" s="28">
        <v>272771.71000000002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23592</v>
      </c>
      <c r="D26" s="28">
        <v>55766.17</v>
      </c>
      <c r="E26" s="35">
        <v>3</v>
      </c>
      <c r="F26" s="28">
        <v>2</v>
      </c>
      <c r="G26" s="28">
        <v>150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72069</v>
      </c>
      <c r="D27" s="28">
        <v>7560568.9100000001</v>
      </c>
      <c r="E27" s="35">
        <v>1093</v>
      </c>
      <c r="F27" s="28">
        <v>913</v>
      </c>
      <c r="G27" s="28">
        <v>3974287.5900000008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145</v>
      </c>
      <c r="D28" s="28">
        <v>10232.630000000001</v>
      </c>
      <c r="E28" s="35">
        <v>22</v>
      </c>
      <c r="F28" s="28">
        <v>14</v>
      </c>
      <c r="G28" s="28">
        <v>18366.54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45929</v>
      </c>
      <c r="D29" s="28">
        <v>672886.47</v>
      </c>
      <c r="E29" s="35">
        <v>425</v>
      </c>
      <c r="F29" s="28">
        <v>253</v>
      </c>
      <c r="G29" s="28">
        <v>199010.58000000002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28</v>
      </c>
      <c r="D30" s="28">
        <v>150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545712</v>
      </c>
      <c r="D31" s="33">
        <f t="shared" ref="D31:G31" si="0">SUM(D8:D26)</f>
        <v>40160598.879999995</v>
      </c>
      <c r="E31" s="33">
        <f>SUM(E8:E26)</f>
        <v>32379</v>
      </c>
      <c r="F31" s="33">
        <f t="shared" si="0"/>
        <v>26411</v>
      </c>
      <c r="G31" s="33">
        <f t="shared" si="0"/>
        <v>14795056.549999999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118171</v>
      </c>
      <c r="D32" s="33">
        <f>SUM(D27:D30)</f>
        <v>8243838.0099999998</v>
      </c>
      <c r="E32" s="33">
        <f t="shared" ref="E32:F32" si="1">SUM(E27:E30)</f>
        <v>1540</v>
      </c>
      <c r="F32" s="33">
        <f t="shared" si="1"/>
        <v>1180</v>
      </c>
      <c r="G32" s="33">
        <f>SUM(G27:G30)</f>
        <v>4191664.7100000009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663883</v>
      </c>
      <c r="D33" s="34">
        <f t="shared" ref="D33:G33" si="2">D31+D32</f>
        <v>48404436.889999993</v>
      </c>
      <c r="E33" s="34">
        <f t="shared" si="2"/>
        <v>33919</v>
      </c>
      <c r="F33" s="34">
        <f t="shared" si="2"/>
        <v>27591</v>
      </c>
      <c r="G33" s="34">
        <f t="shared" si="2"/>
        <v>18986721.259999998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K20" sqref="K20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33.75" x14ac:dyDescent="0.2">
      <c r="A6" s="108"/>
      <c r="B6" s="61" t="s">
        <v>71</v>
      </c>
      <c r="C6" s="61" t="s">
        <v>72</v>
      </c>
      <c r="D6" s="61" t="s">
        <v>73</v>
      </c>
      <c r="E6" s="61" t="s">
        <v>74</v>
      </c>
      <c r="F6" s="62" t="s">
        <v>75</v>
      </c>
      <c r="G6" s="62" t="s">
        <v>76</v>
      </c>
      <c r="H6" s="62" t="s">
        <v>77</v>
      </c>
      <c r="I6" s="62" t="s">
        <v>78</v>
      </c>
      <c r="J6" s="63" t="s">
        <v>75</v>
      </c>
      <c r="K6" s="63" t="s">
        <v>76</v>
      </c>
      <c r="L6" s="63" t="s">
        <v>77</v>
      </c>
      <c r="M6" s="63" t="s">
        <v>78</v>
      </c>
      <c r="N6" s="64" t="s">
        <v>54</v>
      </c>
    </row>
    <row r="7" spans="1:16" ht="14.25" customHeight="1" x14ac:dyDescent="0.2">
      <c r="A7" s="65" t="s">
        <v>0</v>
      </c>
      <c r="B7" s="66">
        <v>15979782.74</v>
      </c>
      <c r="C7" s="67">
        <v>15828052.200000001</v>
      </c>
      <c r="D7" s="68">
        <f>B7/$B$16</f>
        <v>0.44196185245619507</v>
      </c>
      <c r="E7" s="69">
        <f>C7/$C$16</f>
        <v>0.394118928537253</v>
      </c>
      <c r="F7" s="70"/>
      <c r="G7" s="71"/>
      <c r="H7" s="71"/>
      <c r="I7" s="71"/>
      <c r="J7" s="72">
        <f>B7</f>
        <v>15979782.74</v>
      </c>
      <c r="K7" s="66">
        <f>C7</f>
        <v>15828052.200000001</v>
      </c>
      <c r="L7" s="68">
        <f>J7/$J$16</f>
        <v>0.36257803519984372</v>
      </c>
      <c r="M7" s="68">
        <f>K7/$K$16</f>
        <v>0.32699589576818244</v>
      </c>
      <c r="N7" s="73">
        <f>K7/J7*100</f>
        <v>99.050484337185679</v>
      </c>
      <c r="P7" s="57"/>
    </row>
    <row r="8" spans="1:16" ht="14.25" customHeight="1" x14ac:dyDescent="0.2">
      <c r="A8" s="65" t="s">
        <v>44</v>
      </c>
      <c r="B8" s="66">
        <v>6485188.4199999999</v>
      </c>
      <c r="C8" s="67">
        <v>8233142.5899999989</v>
      </c>
      <c r="D8" s="68">
        <f>B8/$B$16</f>
        <v>0.17936450915919427</v>
      </c>
      <c r="E8" s="69">
        <f>C8/$C$16</f>
        <v>0.20500547351399456</v>
      </c>
      <c r="F8" s="70"/>
      <c r="G8" s="71"/>
      <c r="H8" s="71"/>
      <c r="I8" s="71"/>
      <c r="J8" s="72">
        <f t="shared" ref="J8:J11" si="0">B8</f>
        <v>6485188.4199999999</v>
      </c>
      <c r="K8" s="66">
        <f>C8</f>
        <v>8233142.5899999989</v>
      </c>
      <c r="L8" s="68">
        <f t="shared" ref="L8:L15" si="1">J8/$J$16</f>
        <v>0.14714761229753609</v>
      </c>
      <c r="M8" s="68">
        <f>K8/$K$16</f>
        <v>0.1700906594308694</v>
      </c>
      <c r="N8" s="73">
        <f t="shared" ref="N8:N14" si="2">K8/J8*100</f>
        <v>126.95302058779656</v>
      </c>
      <c r="P8" s="57"/>
    </row>
    <row r="9" spans="1:16" ht="14.25" customHeight="1" x14ac:dyDescent="0.2">
      <c r="A9" s="65" t="s">
        <v>53</v>
      </c>
      <c r="B9" s="66">
        <v>2695779.13</v>
      </c>
      <c r="C9" s="66">
        <v>3088839.6399999997</v>
      </c>
      <c r="D9" s="68">
        <f>B9/$B$16</f>
        <v>7.4558681897795923E-2</v>
      </c>
      <c r="E9" s="69">
        <f>C9/$C$16</f>
        <v>7.6912190707849326E-2</v>
      </c>
      <c r="F9" s="70"/>
      <c r="G9" s="71"/>
      <c r="H9" s="71"/>
      <c r="I9" s="71"/>
      <c r="J9" s="72">
        <f t="shared" si="0"/>
        <v>2695779.13</v>
      </c>
      <c r="K9" s="66">
        <f t="shared" ref="K9:K10" si="3">C9</f>
        <v>3088839.6399999997</v>
      </c>
      <c r="L9" s="68">
        <f t="shared" si="1"/>
        <v>6.1166682688462141E-2</v>
      </c>
      <c r="M9" s="68">
        <f t="shared" ref="M9:M16" si="4">K9/$K$16</f>
        <v>6.381315099315063E-2</v>
      </c>
      <c r="N9" s="73">
        <f t="shared" si="2"/>
        <v>114.58059028745429</v>
      </c>
      <c r="P9" s="57"/>
    </row>
    <row r="10" spans="1:16" ht="14.25" customHeight="1" x14ac:dyDescent="0.2">
      <c r="A10" s="65" t="s">
        <v>1</v>
      </c>
      <c r="B10" s="66">
        <v>5601346.9100000001</v>
      </c>
      <c r="C10" s="67">
        <v>7209472.9799999995</v>
      </c>
      <c r="D10" s="68">
        <f>B10/$B$16</f>
        <v>0.15491960666002047</v>
      </c>
      <c r="E10" s="69">
        <f>C10/$C$16</f>
        <v>0.1795160724953811</v>
      </c>
      <c r="F10" s="70"/>
      <c r="G10" s="71"/>
      <c r="H10" s="71"/>
      <c r="I10" s="71"/>
      <c r="J10" s="72">
        <f t="shared" si="0"/>
        <v>5601346.9100000001</v>
      </c>
      <c r="K10" s="66">
        <f t="shared" si="3"/>
        <v>7209472.9799999995</v>
      </c>
      <c r="L10" s="68">
        <f t="shared" si="1"/>
        <v>0.1270934273728753</v>
      </c>
      <c r="M10" s="68">
        <f t="shared" si="4"/>
        <v>0.14894239956522304</v>
      </c>
      <c r="N10" s="73">
        <f t="shared" si="2"/>
        <v>128.70963173391451</v>
      </c>
      <c r="P10" s="57"/>
    </row>
    <row r="11" spans="1:16" ht="13.15" customHeight="1" x14ac:dyDescent="0.2">
      <c r="A11" s="65" t="s">
        <v>2</v>
      </c>
      <c r="B11" s="74">
        <v>5394377.96</v>
      </c>
      <c r="C11" s="75">
        <v>5801091.4700000007</v>
      </c>
      <c r="D11" s="76">
        <f>B11/$B$16</f>
        <v>0.14919534982679436</v>
      </c>
      <c r="E11" s="77">
        <f>C11/$C$16</f>
        <v>0.14444733474552213</v>
      </c>
      <c r="F11" s="70"/>
      <c r="G11" s="71"/>
      <c r="H11" s="78"/>
      <c r="I11" s="78"/>
      <c r="J11" s="72">
        <f t="shared" si="0"/>
        <v>5394377.96</v>
      </c>
      <c r="K11" s="66">
        <f>C11</f>
        <v>5801091.4700000007</v>
      </c>
      <c r="L11" s="68">
        <f t="shared" si="1"/>
        <v>0.12239734379906476</v>
      </c>
      <c r="M11" s="68">
        <f t="shared" si="4"/>
        <v>0.11984627531527932</v>
      </c>
      <c r="N11" s="73">
        <f t="shared" si="2"/>
        <v>107.53958126434287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1986510.79</v>
      </c>
      <c r="G12" s="82">
        <v>2155782.98</v>
      </c>
      <c r="H12" s="83">
        <f>F12/$F$16</f>
        <v>0.25094257828072997</v>
      </c>
      <c r="I12" s="83">
        <f t="shared" ref="I12:I16" si="5">G12/$G$16</f>
        <v>0.26150234604136768</v>
      </c>
      <c r="J12" s="84">
        <f>F12</f>
        <v>1986510.79</v>
      </c>
      <c r="K12" s="66">
        <f>G12</f>
        <v>2155782.98</v>
      </c>
      <c r="L12" s="68">
        <f>J12/$J$16</f>
        <v>4.507352764806672E-2</v>
      </c>
      <c r="M12" s="68">
        <f t="shared" si="4"/>
        <v>4.4536887907591166E-2</v>
      </c>
      <c r="N12" s="73">
        <f t="shared" si="2"/>
        <v>108.52108082433321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2881922.27</v>
      </c>
      <c r="G13" s="82">
        <v>2961215.69</v>
      </c>
      <c r="H13" s="86">
        <f>F13/$F$16</f>
        <v>0.364053902188195</v>
      </c>
      <c r="I13" s="86">
        <f t="shared" si="5"/>
        <v>0.35920352709599157</v>
      </c>
      <c r="J13" s="84">
        <f t="shared" ref="J13:J15" si="6">F13</f>
        <v>2881922.27</v>
      </c>
      <c r="K13" s="66">
        <f t="shared" ref="K13:K15" si="7">G13</f>
        <v>2961215.69</v>
      </c>
      <c r="L13" s="68">
        <f t="shared" si="1"/>
        <v>6.5390232849640961E-2</v>
      </c>
      <c r="M13" s="68">
        <f t="shared" si="4"/>
        <v>6.1176534224112962E-2</v>
      </c>
      <c r="N13" s="73">
        <f t="shared" si="2"/>
        <v>102.75140730981616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705814.14</v>
      </c>
      <c r="G14" s="84">
        <v>656604.37</v>
      </c>
      <c r="H14" s="86">
        <f>F14/$F$16</f>
        <v>8.9160764175157642E-2</v>
      </c>
      <c r="I14" s="86">
        <f t="shared" si="5"/>
        <v>7.9647898127488806E-2</v>
      </c>
      <c r="J14" s="84">
        <f t="shared" si="6"/>
        <v>705814.14</v>
      </c>
      <c r="K14" s="66">
        <f t="shared" si="7"/>
        <v>656604.37</v>
      </c>
      <c r="L14" s="68">
        <f t="shared" si="1"/>
        <v>1.6014779941711989E-2</v>
      </c>
      <c r="M14" s="68">
        <f t="shared" si="4"/>
        <v>1.3564962474248921E-2</v>
      </c>
      <c r="N14" s="87">
        <f t="shared" si="2"/>
        <v>93.027942171858442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2341949.42</v>
      </c>
      <c r="G15" s="84">
        <v>2470234.9699999997</v>
      </c>
      <c r="H15" s="86">
        <f>F15/$F$16</f>
        <v>0.29584275535591736</v>
      </c>
      <c r="I15" s="86">
        <f>G15/$G$16</f>
        <v>0.29964622873515195</v>
      </c>
      <c r="J15" s="84">
        <f t="shared" si="6"/>
        <v>2341949.42</v>
      </c>
      <c r="K15" s="66">
        <f t="shared" si="7"/>
        <v>2470234.9699999997</v>
      </c>
      <c r="L15" s="68">
        <f t="shared" si="1"/>
        <v>5.3138358202798296E-2</v>
      </c>
      <c r="M15" s="68">
        <f t="shared" si="4"/>
        <v>5.1033234321342408E-2</v>
      </c>
      <c r="N15" s="73">
        <f>K15/J15*100</f>
        <v>105.47772504839152</v>
      </c>
      <c r="P15" s="57"/>
    </row>
    <row r="16" spans="1:16" s="12" customFormat="1" ht="18.2" customHeight="1" x14ac:dyDescent="0.2">
      <c r="A16" s="88" t="s">
        <v>60</v>
      </c>
      <c r="B16" s="89">
        <f>SUM(B7:B15)</f>
        <v>36156475.159999996</v>
      </c>
      <c r="C16" s="89">
        <f>SUM(C7:C15)</f>
        <v>40160598.879999995</v>
      </c>
      <c r="D16" s="90">
        <f>B16/B16</f>
        <v>1</v>
      </c>
      <c r="E16" s="90">
        <f>C16/C16</f>
        <v>1</v>
      </c>
      <c r="F16" s="91">
        <f>SUM(F7:F15)</f>
        <v>7916196.6200000001</v>
      </c>
      <c r="G16" s="91">
        <f>SUM(G7:G15)</f>
        <v>8243838.0099999998</v>
      </c>
      <c r="H16" s="92">
        <f>SUM(H7:H15)</f>
        <v>1</v>
      </c>
      <c r="I16" s="92">
        <f t="shared" si="5"/>
        <v>1</v>
      </c>
      <c r="J16" s="91">
        <f>SUM(J7:J15)</f>
        <v>44072671.780000001</v>
      </c>
      <c r="K16" s="91">
        <f>SUM(K7:K15)</f>
        <v>48404436.889999986</v>
      </c>
      <c r="L16" s="93">
        <f>J16/J16</f>
        <v>1</v>
      </c>
      <c r="M16" s="93">
        <f t="shared" si="4"/>
        <v>1</v>
      </c>
      <c r="N16" s="94">
        <f>K16/J16*100</f>
        <v>109.82868733627744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2023-06-19T06:51:30Z</dcterms:modified>
</cp:coreProperties>
</file>