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2995" windowHeight="9435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</definedNames>
  <calcPr calcId="145621"/>
</workbook>
</file>

<file path=xl/calcChain.xml><?xml version="1.0" encoding="utf-8"?>
<calcChain xmlns="http://schemas.openxmlformats.org/spreadsheetml/2006/main">
  <c r="D7" i="3" l="1"/>
  <c r="H13" i="3" l="1"/>
  <c r="H14" i="3"/>
  <c r="H15" i="3"/>
  <c r="H16" i="3"/>
  <c r="H17" i="3"/>
  <c r="H12" i="3"/>
  <c r="I12" i="3"/>
  <c r="E8" i="3"/>
  <c r="E9" i="3"/>
  <c r="E10" i="3"/>
  <c r="E11" i="3"/>
  <c r="D8" i="3"/>
  <c r="E7" i="3"/>
  <c r="D11" i="3"/>
  <c r="D10" i="3"/>
  <c r="D9" i="3"/>
  <c r="F6" i="3" l="1"/>
  <c r="M6" i="3"/>
  <c r="L6" i="3"/>
  <c r="I6" i="3"/>
  <c r="H6" i="3"/>
  <c r="K6" i="3"/>
  <c r="G6" i="3"/>
  <c r="J6" i="3"/>
  <c r="N8" i="3" l="1"/>
  <c r="N9" i="3"/>
  <c r="N10" i="3"/>
  <c r="N11" i="3"/>
  <c r="N12" i="3"/>
  <c r="N14" i="3"/>
  <c r="N15" i="3"/>
  <c r="N16" i="3"/>
  <c r="N17" i="3"/>
  <c r="N7" i="3"/>
  <c r="E31" i="1" l="1"/>
  <c r="K13" i="3" l="1"/>
  <c r="N13" i="3" s="1"/>
  <c r="K14" i="3"/>
  <c r="K15" i="3"/>
  <c r="K16" i="3"/>
  <c r="K17" i="3"/>
  <c r="K12" i="3"/>
  <c r="K11" i="3"/>
  <c r="K7" i="3"/>
  <c r="K8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C18" i="3"/>
  <c r="F18" i="3"/>
  <c r="G18" i="3"/>
  <c r="I13" i="3" s="1"/>
  <c r="B18" i="3"/>
  <c r="E18" i="3" l="1"/>
  <c r="D18" i="3"/>
  <c r="I16" i="3"/>
  <c r="I15" i="3"/>
  <c r="I18" i="3"/>
  <c r="I14" i="3"/>
  <c r="I17" i="3"/>
  <c r="K18" i="3"/>
  <c r="N18" i="3" s="1"/>
  <c r="J18" i="3"/>
  <c r="D32" i="1"/>
  <c r="G32" i="1"/>
  <c r="E32" i="1"/>
  <c r="F32" i="1"/>
  <c r="C32" i="1"/>
  <c r="D31" i="1"/>
  <c r="E33" i="1"/>
  <c r="F31" i="1"/>
  <c r="G31" i="1"/>
  <c r="C31" i="1"/>
  <c r="H18" i="3" l="1"/>
  <c r="G33" i="1"/>
  <c r="L10" i="3"/>
  <c r="L14" i="3"/>
  <c r="L7" i="3"/>
  <c r="L18" i="3"/>
  <c r="L11" i="3"/>
  <c r="L15" i="3"/>
  <c r="L8" i="3"/>
  <c r="L12" i="3"/>
  <c r="L16" i="3"/>
  <c r="L9" i="3"/>
  <c r="L13" i="3"/>
  <c r="L17" i="3"/>
  <c r="M8" i="3"/>
  <c r="M12" i="3"/>
  <c r="M18" i="3"/>
  <c r="M9" i="3"/>
  <c r="M13" i="3"/>
  <c r="M10" i="3"/>
  <c r="M15" i="3"/>
  <c r="M7" i="3"/>
  <c r="M11" i="3"/>
  <c r="M16" i="3"/>
  <c r="F33" i="1"/>
  <c r="C33" i="1"/>
  <c r="D33" i="1"/>
</calcChain>
</file>

<file path=xl/sharedStrings.xml><?xml version="1.0" encoding="utf-8"?>
<sst xmlns="http://schemas.openxmlformats.org/spreadsheetml/2006/main" count="89" uniqueCount="85">
  <si>
    <t>UKUPNO/ TOTAL</t>
  </si>
  <si>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</si>
  <si>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</si>
  <si>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</si>
  <si>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</si>
  <si>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</si>
  <si>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</si>
  <si>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</si>
  <si>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</si>
  <si>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</si>
  <si>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</si>
  <si>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</si>
  <si>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</si>
  <si>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</si>
  <si>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</si>
  <si>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</si>
  <si>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</si>
  <si>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</si>
  <si>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</si>
  <si>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</si>
  <si>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</si>
  <si>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</si>
  <si>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</si>
  <si>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Broj šteta*/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</si>
  <si>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</si>
  <si>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</si>
  <si>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</si>
  <si>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</si>
  <si>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</si>
  <si>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</si>
  <si>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</si>
  <si>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</si>
  <si>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</si>
  <si>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</si>
  <si>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</si>
  <si>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</si>
  <si>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</si>
  <si>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</si>
  <si>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</si>
  <si>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</si>
  <si>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</si>
  <si>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</si>
  <si>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</si>
  <si>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</si>
  <si>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</si>
  <si>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</si>
  <si>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</si>
  <si>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</si>
  <si>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</si>
  <si>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</si>
  <si>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</si>
  <si>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</si>
  <si>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</si>
  <si>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</si>
  <si>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</si>
  <si>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</si>
  <si>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</si>
  <si>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</si>
  <si>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</si>
  <si>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</si>
  <si>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</si>
  <si>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</si>
  <si>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</si>
  <si>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</si>
  <si>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</si>
  <si>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</si>
  <si>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</si>
  <si>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</si>
  <si>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</si>
  <si>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</si>
  <si>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t>Table 2: Gross Written Premium for the period 1 January - 28 February 2018</t>
  </si>
  <si>
    <t>for the period 1 january - 28 February 2018</t>
  </si>
  <si>
    <t>April, 2018.</t>
  </si>
  <si>
    <t>Tablela 1: Podaci o osiguranju za period od 1. januara do 28. februara 2018.</t>
  </si>
  <si>
    <t>Table 1: Insurance data for the period 1 January  - 28 February 2018</t>
  </si>
  <si>
    <t>Tablela 1: Podaci o osiguranju za period od 1.januara do 28. februara 2018.</t>
  </si>
  <si>
    <t>Table 1: Insurance data for the period 1 January - 28 February 2018</t>
  </si>
  <si>
    <t>Tablela 2: Bruto fakturisana premija za period od 1. januara do 28. februara 2018.</t>
  </si>
  <si>
    <t>za period od 1. januara do 28. februara 2018.</t>
  </si>
  <si>
    <t>April 2018</t>
  </si>
  <si>
    <r>
      <t xml:space="preserve">BFP/ </t>
    </r>
    <r>
      <rPr>
        <sz val="9"/>
        <color theme="0"/>
        <rFont val="Arial"/>
        <family val="2"/>
        <charset val="238"/>
      </rPr>
      <t>GWP 
I</t>
    </r>
    <r>
      <rPr>
        <b/>
        <sz val="9"/>
        <color theme="0"/>
        <rFont val="Arial"/>
        <family val="2"/>
        <charset val="238"/>
      </rPr>
      <t>I. 2017</t>
    </r>
  </si>
  <si>
    <r>
      <t xml:space="preserve">BFP/ </t>
    </r>
    <r>
      <rPr>
        <sz val="9"/>
        <color theme="0"/>
        <rFont val="Arial"/>
        <family val="2"/>
        <charset val="238"/>
      </rPr>
      <t>GWP
 I</t>
    </r>
    <r>
      <rPr>
        <b/>
        <sz val="9"/>
        <color theme="0"/>
        <rFont val="Arial"/>
        <family val="2"/>
        <charset val="238"/>
      </rPr>
      <t>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</si>
  <si>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II.2017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</si>
  <si>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II.2018</t>
    </r>
    <r>
      <rPr>
        <sz val="11"/>
        <color theme="1"/>
        <rFont val="Calibri"/>
        <family val="2"/>
        <charset val="238"/>
        <scheme val="minor"/>
      </rPr>
      <t/>
    </r>
  </si>
  <si>
    <t xml:space="preserve">Indeks/
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</si>
</sst>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0" fontId="33" fillId="37" borderId="0" xfId="6" applyNumberFormat="1" applyFont="1" applyFill="1" applyBorder="1" applyAlignment="1">
      <alignment horizontal="center" vertical="center"/>
    </xf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10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0" fontId="27" fillId="0" borderId="0" xfId="66" applyAlignment="1" applyProtection="1">
      <alignment horizontal="left"/>
    </xf>
    <xf numFmtId="3" fontId="58" fillId="2" borderId="0" xfId="3" applyNumberFormat="1" applyFont="1" applyFill="1" applyBorder="1" applyAlignment="1">
      <alignment horizontal="left" vertical="center"/>
    </xf>
    <xf numFmtId="3" fontId="59" fillId="3" borderId="0" xfId="3" applyNumberFormat="1" applyFont="1" applyFill="1" applyBorder="1" applyAlignment="1">
      <alignment horizontal="center" vertical="center" wrapText="1"/>
    </xf>
    <xf numFmtId="3" fontId="58" fillId="3" borderId="0" xfId="6" applyNumberFormat="1" applyFont="1" applyFill="1" applyBorder="1" applyAlignment="1">
      <alignment horizontal="center" vertical="center"/>
    </xf>
    <xf numFmtId="10" fontId="58" fillId="3" borderId="0" xfId="6" applyNumberFormat="1" applyFont="1" applyFill="1" applyBorder="1" applyAlignment="1">
      <alignment horizontal="center" vertical="center"/>
    </xf>
    <xf numFmtId="3" fontId="59" fillId="36" borderId="0" xfId="3" applyNumberFormat="1" applyFont="1" applyFill="1" applyBorder="1" applyAlignment="1">
      <alignment horizontal="center" vertical="center" wrapText="1"/>
    </xf>
    <xf numFmtId="3" fontId="58" fillId="36" borderId="0" xfId="6" applyNumberFormat="1" applyFont="1" applyFill="1" applyBorder="1" applyAlignment="1">
      <alignment horizontal="center" vertical="center"/>
    </xf>
    <xf numFmtId="3" fontId="59" fillId="35" borderId="0" xfId="5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left"/>
    </xf>
    <xf numFmtId="3" fontId="48" fillId="35" borderId="0" xfId="0" applyNumberFormat="1" applyFont="1" applyFill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10" fontId="48" fillId="2" borderId="0" xfId="0" applyNumberFormat="1" applyFont="1" applyFill="1" applyBorder="1" applyAlignment="1">
      <alignment horizontal="center"/>
    </xf>
    <xf numFmtId="10" fontId="48" fillId="35" borderId="0" xfId="0" applyNumberFormat="1" applyFont="1" applyFill="1" applyBorder="1" applyAlignment="1">
      <alignment horizontal="center"/>
    </xf>
    <xf numFmtId="10" fontId="58" fillId="36" borderId="0" xfId="6" applyNumberFormat="1" applyFont="1" applyFill="1" applyBorder="1" applyAlignment="1">
      <alignment horizontal="center" vertical="center"/>
    </xf>
    <xf numFmtId="4" fontId="58" fillId="3" borderId="0" xfId="6" applyNumberFormat="1" applyFont="1" applyFill="1" applyBorder="1" applyAlignment="1">
      <alignment horizontal="center" vertical="center"/>
    </xf>
    <xf numFmtId="4" fontId="33" fillId="37" borderId="0" xfId="6" applyNumberFormat="1" applyFont="1" applyFill="1" applyBorder="1" applyAlignment="1">
      <alignment horizontal="center" vertical="center"/>
    </xf>
    <xf numFmtId="3" fontId="27" fillId="0" borderId="0" xfId="66" applyNumberForma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3" fontId="46" fillId="37" borderId="0" xfId="3" applyNumberFormat="1" applyFont="1" applyFill="1" applyBorder="1" applyAlignment="1">
      <alignment horizontal="center" vertical="center" wrapText="1"/>
    </xf>
    <xf numFmtId="3" fontId="47" fillId="37" borderId="0" xfId="3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  <xf numFmtId="167" fontId="38" fillId="3" borderId="0" xfId="6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359050002852697E-2"/>
          <c:y val="5.9029718955238696E-2"/>
          <c:w val="0.86817216402901642"/>
          <c:h val="0.82380384066726631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7030A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</a:t>
                    </a:r>
                    <a:r>
                      <a:rPr lang="en-US"/>
                      <a:t>
37,5%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616552447816788E-2"/>
                  <c:y val="-1.348504243492025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01</a:t>
                    </a:r>
                    <a:r>
                      <a:rPr lang="en-US"/>
                      <a:t>
16,6%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</a:t>
                    </a:r>
                    <a:r>
                      <a:rPr lang="en-US"/>
                      <a:t>
13,0%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09</a:t>
                    </a:r>
                    <a:r>
                      <a:rPr lang="en-US"/>
                      <a:t>
8,5%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4930193803210885E-2"/>
                  <c:y val="-8.68190334404336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03</a:t>
                    </a:r>
                    <a:r>
                      <a:rPr lang="en-US"/>
                      <a:t>
7,3%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3333333333333333E-2"/>
                  <c:y val="-0.138888888888888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08</a:t>
                    </a:r>
                    <a:r>
                      <a:rPr lang="en-US"/>
                      <a:t>
5,7%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05"/>
                  <c:y val="-8.796296296296296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02</a:t>
                    </a:r>
                    <a:r>
                      <a:rPr lang="en-US"/>
                      <a:t>
3,4%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Ostalo (manje od 3%)/</a:t>
                    </a:r>
                    <a:r>
                      <a:rPr lang="en-US"/>
                      <a:t>
Others (less </a:t>
                    </a:r>
                    <a:r>
                      <a:rPr lang="sr-Latn-ME"/>
                      <a:t> </a:t>
                    </a:r>
                    <a:r>
                      <a:rPr lang="en-US"/>
                      <a:t>than 3%)
7,9%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[1]MO_I!$B$68:$B$75</c:f>
              <c:strCache>
                <c:ptCount val="8"/>
                <c:pt idx="0">
                  <c:v>10</c:v>
                </c:pt>
                <c:pt idx="1">
                  <c:v>1</c:v>
                </c:pt>
                <c:pt idx="2">
                  <c:v>20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[1]MO_I!$D$68:$D$75</c:f>
              <c:numCache>
                <c:formatCode>General</c:formatCode>
                <c:ptCount val="8"/>
                <c:pt idx="0">
                  <c:v>4440154.599174263</c:v>
                </c:pt>
                <c:pt idx="1">
                  <c:v>1766912.7800000012</c:v>
                </c:pt>
                <c:pt idx="2">
                  <c:v>1538515.62</c:v>
                </c:pt>
                <c:pt idx="3">
                  <c:v>836741.62788990815</c:v>
                </c:pt>
                <c:pt idx="4">
                  <c:v>783836.22486238554</c:v>
                </c:pt>
                <c:pt idx="5">
                  <c:v>588825.89247706439</c:v>
                </c:pt>
                <c:pt idx="6">
                  <c:v>346012.29999999952</c:v>
                </c:pt>
                <c:pt idx="7">
                  <c:v>838721.17110091785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38</xdr:row>
      <xdr:rowOff>10583</xdr:rowOff>
    </xdr:from>
    <xdr:to>
      <xdr:col>7</xdr:col>
      <xdr:colOff>10582</xdr:colOff>
      <xdr:row>62</xdr:row>
      <xdr:rowOff>129647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</sheetNames>
    <sheetDataSet>
      <sheetData sheetId="0">
        <row r="68">
          <cell r="B68">
            <v>10</v>
          </cell>
          <cell r="D68">
            <v>4440154.599174263</v>
          </cell>
        </row>
        <row r="69">
          <cell r="B69">
            <v>1</v>
          </cell>
          <cell r="D69">
            <v>1766912.7800000012</v>
          </cell>
        </row>
        <row r="70">
          <cell r="B70">
            <v>20</v>
          </cell>
          <cell r="D70">
            <v>1538515.62</v>
          </cell>
        </row>
        <row r="71">
          <cell r="B71">
            <v>3</v>
          </cell>
          <cell r="D71">
            <v>836741.62788990815</v>
          </cell>
        </row>
        <row r="72">
          <cell r="B72">
            <v>9</v>
          </cell>
          <cell r="D72">
            <v>783836.22486238554</v>
          </cell>
        </row>
        <row r="73">
          <cell r="B73">
            <v>8</v>
          </cell>
          <cell r="D73">
            <v>588825.89247706439</v>
          </cell>
        </row>
        <row r="74">
          <cell r="B74">
            <v>2</v>
          </cell>
          <cell r="D74">
            <v>346012.29999999952</v>
          </cell>
        </row>
        <row r="75">
          <cell r="B75" t="str">
            <v>Ostalo (manje od 3%)/
Others (less than 3%)</v>
          </cell>
          <cell r="D75">
            <v>838721.17110091785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A26" sqref="A26"/>
    </sheetView>
  </sheetViews>
  <sheetFormatPr defaultRowHeight="15" x14ac:dyDescent="0.25"/>
  <cols>
    <col min="1" max="1" width="100" style="47" customWidth="1"/>
  </cols>
  <sheetData>
    <row r="7" spans="1:1" ht="15.75" customHeight="1" x14ac:dyDescent="0.25">
      <c r="A7" s="51" t="s">
        <v>16</v>
      </c>
    </row>
    <row r="8" spans="1:1" ht="15.75" customHeight="1" x14ac:dyDescent="0.25">
      <c r="A8" s="52"/>
    </row>
    <row r="9" spans="1:1" ht="15.75" customHeight="1" x14ac:dyDescent="0.25">
      <c r="A9" s="51" t="s">
        <v>17</v>
      </c>
    </row>
    <row r="10" spans="1:1" ht="15.75" customHeight="1" x14ac:dyDescent="0.25"/>
    <row r="11" spans="1:1" ht="15.75" customHeight="1" x14ac:dyDescent="0.25"/>
    <row r="12" spans="1:1" x14ac:dyDescent="0.25">
      <c r="A12" s="48" t="s">
        <v>68</v>
      </c>
    </row>
    <row r="13" spans="1:1" x14ac:dyDescent="0.25">
      <c r="A13" s="48" t="s">
        <v>78</v>
      </c>
    </row>
    <row r="14" spans="1:1" x14ac:dyDescent="0.25">
      <c r="A14" s="49"/>
    </row>
    <row r="15" spans="1:1" x14ac:dyDescent="0.25">
      <c r="A15" s="49"/>
    </row>
    <row r="16" spans="1:1" x14ac:dyDescent="0.25">
      <c r="A16" s="50" t="s">
        <v>69</v>
      </c>
    </row>
    <row r="17" spans="1:1" x14ac:dyDescent="0.25">
      <c r="A17" s="50" t="s">
        <v>71</v>
      </c>
    </row>
    <row r="22" spans="1:1" x14ac:dyDescent="0.25">
      <c r="A22" s="46" t="s">
        <v>72</v>
      </c>
    </row>
    <row r="23" spans="1:1" x14ac:dyDescent="0.25">
      <c r="A23" s="72" t="s">
        <v>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C21" sqref="C21"/>
    </sheetView>
  </sheetViews>
  <sheetFormatPr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53" t="s">
        <v>63</v>
      </c>
    </row>
    <row r="5" spans="1:1" s="9" customFormat="1" x14ac:dyDescent="0.2">
      <c r="A5" s="2" t="s">
        <v>75</v>
      </c>
    </row>
    <row r="6" spans="1:1" s="10" customFormat="1" x14ac:dyDescent="0.2">
      <c r="A6" s="54" t="s">
        <v>76</v>
      </c>
    </row>
    <row r="7" spans="1:1" s="9" customFormat="1" x14ac:dyDescent="0.2">
      <c r="A7" s="2" t="s">
        <v>20</v>
      </c>
    </row>
    <row r="8" spans="1:1" s="10" customFormat="1" x14ac:dyDescent="0.2">
      <c r="A8" s="11" t="s">
        <v>18</v>
      </c>
    </row>
    <row r="9" spans="1:1" s="9" customFormat="1" x14ac:dyDescent="0.2">
      <c r="A9" s="71" t="s">
        <v>77</v>
      </c>
    </row>
    <row r="10" spans="1:1" s="10" customFormat="1" x14ac:dyDescent="0.2">
      <c r="A10" s="70" t="s">
        <v>70</v>
      </c>
    </row>
    <row r="58" spans="1:1" x14ac:dyDescent="0.2">
      <c r="A58" s="17"/>
    </row>
    <row r="59" spans="1:1" x14ac:dyDescent="0.2">
      <c r="A59" s="18"/>
    </row>
  </sheetData>
  <hyperlinks>
    <hyperlink ref="A6" location="'Tabela 1'!A1" display="Table 1: Insurance data for the period 1 January - 28 February 2018"/>
    <hyperlink ref="A5" location="'Tabela 1'!A1" display="Tablela 1: Podaci o osiguranju za period od 1.januara do 28. februar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28. februara 2018."/>
    <hyperlink ref="A10" location="'Tabela 2'!A1" display="Table 2: Gross Written Premium for the period 1 January - 28 February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opLeftCell="A19" zoomScale="90" zoomScaleNormal="90" workbookViewId="0">
      <selection activeCell="K13" sqref="K13"/>
    </sheetView>
  </sheetViews>
  <sheetFormatPr defaultRowHeight="11.25" x14ac:dyDescent="0.2"/>
  <cols>
    <col min="1" max="1" width="5" style="3" customWidth="1"/>
    <col min="2" max="2" width="37.42578125" style="3" customWidth="1"/>
    <col min="3" max="3" width="15.5703125" style="3" bestFit="1" customWidth="1"/>
    <col min="4" max="4" width="25.28515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6384" width="9.140625" style="3"/>
  </cols>
  <sheetData>
    <row r="2" spans="1:14" s="39" customFormat="1" ht="15" x14ac:dyDescent="0.25">
      <c r="A2" s="82" t="s">
        <v>73</v>
      </c>
      <c r="B2" s="82"/>
      <c r="C2" s="82"/>
      <c r="D2" s="82"/>
      <c r="E2" s="41"/>
      <c r="F2" s="41"/>
      <c r="G2" s="41"/>
    </row>
    <row r="3" spans="1:14" s="40" customFormat="1" ht="14.25" x14ac:dyDescent="0.2">
      <c r="A3" s="85" t="s">
        <v>74</v>
      </c>
      <c r="B3" s="85"/>
      <c r="C3" s="85"/>
      <c r="D3" s="85"/>
      <c r="E3" s="42"/>
      <c r="F3" s="42"/>
      <c r="G3" s="42"/>
    </row>
    <row r="5" spans="1:14" s="29" customFormat="1" ht="21" customHeight="1" x14ac:dyDescent="0.2">
      <c r="A5" s="81" t="s">
        <v>21</v>
      </c>
      <c r="B5" s="81" t="s">
        <v>22</v>
      </c>
      <c r="C5" s="78" t="s">
        <v>60</v>
      </c>
      <c r="D5" s="78"/>
      <c r="E5" s="77" t="s">
        <v>61</v>
      </c>
      <c r="F5" s="77"/>
      <c r="G5" s="77"/>
    </row>
    <row r="6" spans="1:14" s="28" customFormat="1" ht="23.25" customHeight="1" x14ac:dyDescent="0.25">
      <c r="A6" s="81"/>
      <c r="B6" s="81"/>
      <c r="C6" s="76" t="s">
        <v>25</v>
      </c>
      <c r="D6" s="76" t="s">
        <v>26</v>
      </c>
      <c r="E6" s="76" t="s">
        <v>23</v>
      </c>
      <c r="F6" s="75" t="s">
        <v>24</v>
      </c>
      <c r="G6" s="75"/>
    </row>
    <row r="7" spans="1:14" ht="33" customHeight="1" x14ac:dyDescent="0.2">
      <c r="A7" s="81"/>
      <c r="B7" s="81"/>
      <c r="C7" s="76"/>
      <c r="D7" s="76"/>
      <c r="E7" s="76"/>
      <c r="F7" s="16" t="s">
        <v>27</v>
      </c>
      <c r="G7" s="16" t="s">
        <v>28</v>
      </c>
      <c r="K7" s="30"/>
      <c r="L7" s="31"/>
      <c r="M7" s="31"/>
      <c r="N7" s="31"/>
    </row>
    <row r="8" spans="1:14" s="5" customFormat="1" ht="22.5" customHeight="1" x14ac:dyDescent="0.2">
      <c r="A8" s="12">
        <v>1</v>
      </c>
      <c r="B8" s="13" t="s">
        <v>29</v>
      </c>
      <c r="C8" s="14">
        <v>5103</v>
      </c>
      <c r="D8" s="14">
        <v>1766912.7800000012</v>
      </c>
      <c r="E8" s="93">
        <v>2442</v>
      </c>
      <c r="F8" s="14">
        <v>1785</v>
      </c>
      <c r="G8" s="14">
        <v>1101129.3399999996</v>
      </c>
      <c r="K8" s="1"/>
      <c r="L8" s="4"/>
      <c r="M8" s="4"/>
      <c r="N8" s="4"/>
    </row>
    <row r="9" spans="1:14" s="5" customFormat="1" ht="22.5" customHeight="1" x14ac:dyDescent="0.2">
      <c r="A9" s="12">
        <v>2</v>
      </c>
      <c r="B9" s="13" t="s">
        <v>30</v>
      </c>
      <c r="C9" s="14">
        <v>5239</v>
      </c>
      <c r="D9" s="14">
        <v>346012.29999999952</v>
      </c>
      <c r="E9" s="93">
        <v>2822</v>
      </c>
      <c r="F9" s="14">
        <v>2032</v>
      </c>
      <c r="G9" s="14">
        <v>230331.16999999998</v>
      </c>
    </row>
    <row r="10" spans="1:14" s="5" customFormat="1" ht="22.5" customHeight="1" x14ac:dyDescent="0.2">
      <c r="A10" s="12">
        <v>3</v>
      </c>
      <c r="B10" s="13" t="s">
        <v>31</v>
      </c>
      <c r="C10" s="14">
        <v>2058</v>
      </c>
      <c r="D10" s="14">
        <v>836741.62788990815</v>
      </c>
      <c r="E10" s="93">
        <v>990</v>
      </c>
      <c r="F10" s="14">
        <v>582</v>
      </c>
      <c r="G10" s="14">
        <v>574197.8899999999</v>
      </c>
    </row>
    <row r="11" spans="1:14" s="5" customFormat="1" ht="22.5" customHeight="1" x14ac:dyDescent="0.2">
      <c r="A11" s="12">
        <v>4</v>
      </c>
      <c r="B11" s="13" t="s">
        <v>32</v>
      </c>
      <c r="C11" s="14">
        <v>0</v>
      </c>
      <c r="D11" s="14">
        <v>0</v>
      </c>
      <c r="E11" s="93">
        <v>1</v>
      </c>
      <c r="F11" s="14">
        <v>0</v>
      </c>
      <c r="G11" s="14">
        <v>0</v>
      </c>
    </row>
    <row r="12" spans="1:14" s="5" customFormat="1" ht="22.5" customHeight="1" x14ac:dyDescent="0.2">
      <c r="A12" s="12">
        <v>5</v>
      </c>
      <c r="B12" s="13" t="s">
        <v>33</v>
      </c>
      <c r="C12" s="14">
        <v>0</v>
      </c>
      <c r="D12" s="14">
        <v>0</v>
      </c>
      <c r="E12" s="93">
        <v>4</v>
      </c>
      <c r="F12" s="15">
        <v>3</v>
      </c>
      <c r="G12" s="15">
        <v>453931.92</v>
      </c>
    </row>
    <row r="13" spans="1:14" s="5" customFormat="1" ht="22.5" customHeight="1" x14ac:dyDescent="0.2">
      <c r="A13" s="12">
        <v>6</v>
      </c>
      <c r="B13" s="13" t="s">
        <v>34</v>
      </c>
      <c r="C13" s="14">
        <v>6</v>
      </c>
      <c r="D13" s="14">
        <v>121091.04587155963</v>
      </c>
      <c r="E13" s="93">
        <v>1</v>
      </c>
      <c r="F13" s="14">
        <v>0</v>
      </c>
      <c r="G13" s="14">
        <v>0</v>
      </c>
    </row>
    <row r="14" spans="1:14" s="5" customFormat="1" ht="22.5" customHeight="1" x14ac:dyDescent="0.2">
      <c r="A14" s="12">
        <v>7</v>
      </c>
      <c r="B14" s="13" t="s">
        <v>35</v>
      </c>
      <c r="C14" s="14">
        <v>78</v>
      </c>
      <c r="D14" s="14">
        <v>68643.555688073393</v>
      </c>
      <c r="E14" s="93">
        <v>20</v>
      </c>
      <c r="F14" s="14">
        <v>17</v>
      </c>
      <c r="G14" s="14">
        <v>2247.1999999999998</v>
      </c>
    </row>
    <row r="15" spans="1:14" s="5" customFormat="1" ht="33.75" customHeight="1" x14ac:dyDescent="0.2">
      <c r="A15" s="12">
        <v>8</v>
      </c>
      <c r="B15" s="13" t="s">
        <v>36</v>
      </c>
      <c r="C15" s="14">
        <v>1743</v>
      </c>
      <c r="D15" s="14">
        <v>588825.89247706439</v>
      </c>
      <c r="E15" s="93">
        <v>105</v>
      </c>
      <c r="F15" s="14">
        <v>41</v>
      </c>
      <c r="G15" s="14">
        <v>11494.13</v>
      </c>
    </row>
    <row r="16" spans="1:14" s="5" customFormat="1" ht="22.5" x14ac:dyDescent="0.2">
      <c r="A16" s="12">
        <v>9</v>
      </c>
      <c r="B16" s="13" t="s">
        <v>37</v>
      </c>
      <c r="C16" s="14">
        <v>2347</v>
      </c>
      <c r="D16" s="14">
        <v>783836.22486238554</v>
      </c>
      <c r="E16" s="93">
        <v>516</v>
      </c>
      <c r="F16" s="14">
        <v>304</v>
      </c>
      <c r="G16" s="14">
        <v>285561.98</v>
      </c>
    </row>
    <row r="17" spans="1:7" s="5" customFormat="1" ht="33.75" customHeight="1" x14ac:dyDescent="0.2">
      <c r="A17" s="12">
        <v>10</v>
      </c>
      <c r="B17" s="13" t="s">
        <v>38</v>
      </c>
      <c r="C17" s="14">
        <v>42294</v>
      </c>
      <c r="D17" s="14">
        <v>4440154.599174263</v>
      </c>
      <c r="E17" s="93">
        <v>3403</v>
      </c>
      <c r="F17" s="14">
        <v>1957</v>
      </c>
      <c r="G17" s="14">
        <v>1971749.5500000003</v>
      </c>
    </row>
    <row r="18" spans="1:7" s="5" customFormat="1" ht="33.75" customHeight="1" x14ac:dyDescent="0.2">
      <c r="A18" s="12">
        <v>11</v>
      </c>
      <c r="B18" s="13" t="s">
        <v>39</v>
      </c>
      <c r="C18" s="14">
        <v>2</v>
      </c>
      <c r="D18" s="14">
        <v>8356.6622935779815</v>
      </c>
      <c r="E18" s="93">
        <v>46</v>
      </c>
      <c r="F18" s="14">
        <v>45</v>
      </c>
      <c r="G18" s="14">
        <v>4733.1000000000004</v>
      </c>
    </row>
    <row r="19" spans="1:7" s="5" customFormat="1" ht="33.75" customHeight="1" x14ac:dyDescent="0.2">
      <c r="A19" s="12">
        <v>12</v>
      </c>
      <c r="B19" s="13" t="s">
        <v>40</v>
      </c>
      <c r="C19" s="14">
        <v>115</v>
      </c>
      <c r="D19" s="14">
        <v>7945.2183486238528</v>
      </c>
      <c r="E19" s="93">
        <v>7</v>
      </c>
      <c r="F19" s="14">
        <v>4</v>
      </c>
      <c r="G19" s="14">
        <v>694.92000000000007</v>
      </c>
    </row>
    <row r="20" spans="1:7" s="5" customFormat="1" ht="22.5" customHeight="1" x14ac:dyDescent="0.2">
      <c r="A20" s="12">
        <v>13</v>
      </c>
      <c r="B20" s="13" t="s">
        <v>41</v>
      </c>
      <c r="C20" s="14">
        <v>385</v>
      </c>
      <c r="D20" s="14">
        <v>198712.4010091743</v>
      </c>
      <c r="E20" s="93">
        <v>183</v>
      </c>
      <c r="F20" s="14">
        <v>78</v>
      </c>
      <c r="G20" s="14">
        <v>29122.979999999996</v>
      </c>
    </row>
    <row r="21" spans="1:7" s="5" customFormat="1" ht="22.5" customHeight="1" x14ac:dyDescent="0.2">
      <c r="A21" s="12">
        <v>14</v>
      </c>
      <c r="B21" s="13" t="s">
        <v>42</v>
      </c>
      <c r="C21" s="14">
        <v>3</v>
      </c>
      <c r="D21" s="14">
        <v>63913.507339449541</v>
      </c>
      <c r="E21" s="93">
        <v>25</v>
      </c>
      <c r="F21" s="14">
        <v>23</v>
      </c>
      <c r="G21" s="14">
        <v>81704.13</v>
      </c>
    </row>
    <row r="22" spans="1:7" s="5" customFormat="1" ht="22.5" customHeight="1" x14ac:dyDescent="0.2">
      <c r="A22" s="12">
        <v>15</v>
      </c>
      <c r="B22" s="13" t="s">
        <v>43</v>
      </c>
      <c r="C22" s="14">
        <v>16</v>
      </c>
      <c r="D22" s="14">
        <v>5881.7614678899081</v>
      </c>
      <c r="E22" s="93">
        <v>5</v>
      </c>
      <c r="F22" s="14">
        <v>5</v>
      </c>
      <c r="G22" s="14">
        <v>3920.24</v>
      </c>
    </row>
    <row r="23" spans="1:7" s="5" customFormat="1" ht="22.5" customHeight="1" x14ac:dyDescent="0.2">
      <c r="A23" s="12">
        <v>16</v>
      </c>
      <c r="B23" s="13" t="s">
        <v>44</v>
      </c>
      <c r="C23" s="14">
        <v>35</v>
      </c>
      <c r="D23" s="14">
        <v>37248.36</v>
      </c>
      <c r="E23" s="93">
        <v>3</v>
      </c>
      <c r="F23" s="14">
        <v>1</v>
      </c>
      <c r="G23" s="14">
        <v>25</v>
      </c>
    </row>
    <row r="24" spans="1:7" s="5" customFormat="1" ht="22.5" customHeight="1" x14ac:dyDescent="0.2">
      <c r="A24" s="12">
        <v>17</v>
      </c>
      <c r="B24" s="13" t="s">
        <v>45</v>
      </c>
      <c r="C24" s="14">
        <v>580</v>
      </c>
      <c r="D24" s="14">
        <v>2044.9357798165101</v>
      </c>
      <c r="E24" s="93">
        <v>0</v>
      </c>
      <c r="F24" s="14">
        <v>0</v>
      </c>
      <c r="G24" s="14">
        <v>0</v>
      </c>
    </row>
    <row r="25" spans="1:7" s="5" customFormat="1" ht="22.5" customHeight="1" x14ac:dyDescent="0.2">
      <c r="A25" s="12">
        <v>18</v>
      </c>
      <c r="B25" s="13" t="s">
        <v>46</v>
      </c>
      <c r="C25" s="14">
        <v>7386</v>
      </c>
      <c r="D25" s="14">
        <v>115196.11330275281</v>
      </c>
      <c r="E25" s="93">
        <v>578</v>
      </c>
      <c r="F25" s="14">
        <v>306</v>
      </c>
      <c r="G25" s="14">
        <v>41096.229999999952</v>
      </c>
    </row>
    <row r="26" spans="1:7" s="5" customFormat="1" ht="22.5" customHeight="1" x14ac:dyDescent="0.2">
      <c r="A26" s="12">
        <v>19</v>
      </c>
      <c r="B26" s="13" t="s">
        <v>47</v>
      </c>
      <c r="C26" s="14">
        <v>1658</v>
      </c>
      <c r="D26" s="14">
        <v>25046.89</v>
      </c>
      <c r="E26" s="93">
        <v>77</v>
      </c>
      <c r="F26" s="14">
        <v>75</v>
      </c>
      <c r="G26" s="14">
        <v>9287.1</v>
      </c>
    </row>
    <row r="27" spans="1:7" s="5" customFormat="1" ht="22.5" customHeight="1" x14ac:dyDescent="0.2">
      <c r="A27" s="12">
        <v>20</v>
      </c>
      <c r="B27" s="13" t="s">
        <v>48</v>
      </c>
      <c r="C27" s="14">
        <v>17161</v>
      </c>
      <c r="D27" s="14">
        <v>1538515.62</v>
      </c>
      <c r="E27" s="93">
        <v>557</v>
      </c>
      <c r="F27" s="14">
        <v>282</v>
      </c>
      <c r="G27" s="14">
        <v>672299.56</v>
      </c>
    </row>
    <row r="28" spans="1:7" s="5" customFormat="1" ht="22.5" customHeight="1" x14ac:dyDescent="0.2">
      <c r="A28" s="12">
        <v>21</v>
      </c>
      <c r="B28" s="13" t="s">
        <v>49</v>
      </c>
      <c r="C28" s="14">
        <v>0</v>
      </c>
      <c r="D28" s="14">
        <v>5750</v>
      </c>
      <c r="E28" s="93">
        <v>29</v>
      </c>
      <c r="F28" s="14">
        <v>27</v>
      </c>
      <c r="G28" s="14">
        <v>3360.57</v>
      </c>
    </row>
    <row r="29" spans="1:7" s="5" customFormat="1" ht="45.75" customHeight="1" x14ac:dyDescent="0.2">
      <c r="A29" s="12">
        <v>22</v>
      </c>
      <c r="B29" s="13" t="s">
        <v>50</v>
      </c>
      <c r="C29" s="14">
        <v>12893</v>
      </c>
      <c r="D29" s="14">
        <v>177190.72</v>
      </c>
      <c r="E29" s="93">
        <v>150</v>
      </c>
      <c r="F29" s="14">
        <v>105</v>
      </c>
      <c r="G29" s="14">
        <v>71270.98000000001</v>
      </c>
    </row>
    <row r="30" spans="1:7" s="5" customFormat="1" ht="22.5" customHeight="1" x14ac:dyDescent="0.2">
      <c r="A30" s="12">
        <v>23</v>
      </c>
      <c r="B30" s="13" t="s">
        <v>51</v>
      </c>
      <c r="C30" s="14">
        <v>0</v>
      </c>
      <c r="D30" s="14">
        <v>1700</v>
      </c>
      <c r="E30" s="93">
        <v>0</v>
      </c>
      <c r="F30" s="14">
        <v>0</v>
      </c>
      <c r="G30" s="14">
        <v>0</v>
      </c>
    </row>
    <row r="31" spans="1:7" s="32" customFormat="1" ht="24.6" customHeight="1" x14ac:dyDescent="0.25">
      <c r="A31" s="20"/>
      <c r="B31" s="21" t="s">
        <v>53</v>
      </c>
      <c r="C31" s="22">
        <f>SUM(C8:C26)</f>
        <v>69048</v>
      </c>
      <c r="D31" s="22">
        <f t="shared" ref="D31:G31" si="0">SUM(D8:D26)</f>
        <v>9416563.8755045403</v>
      </c>
      <c r="E31" s="22">
        <f>SUM(E8:E26)</f>
        <v>11228</v>
      </c>
      <c r="F31" s="22">
        <f t="shared" si="0"/>
        <v>7258</v>
      </c>
      <c r="G31" s="22">
        <f t="shared" si="0"/>
        <v>4801226.879999999</v>
      </c>
    </row>
    <row r="32" spans="1:7" s="32" customFormat="1" ht="24.6" customHeight="1" x14ac:dyDescent="0.25">
      <c r="A32" s="20"/>
      <c r="B32" s="21" t="s">
        <v>54</v>
      </c>
      <c r="C32" s="22">
        <f>SUM(C27:C30)</f>
        <v>30054</v>
      </c>
      <c r="D32" s="22">
        <f>SUM(D27:D30)</f>
        <v>1723156.34</v>
      </c>
      <c r="E32" s="22">
        <f t="shared" ref="E32:F32" si="1">SUM(E27:E30)</f>
        <v>736</v>
      </c>
      <c r="F32" s="22">
        <f t="shared" si="1"/>
        <v>414</v>
      </c>
      <c r="G32" s="22">
        <f>SUM(G27:G30)</f>
        <v>746931.11</v>
      </c>
    </row>
    <row r="33" spans="1:7" s="32" customFormat="1" ht="24.6" customHeight="1" x14ac:dyDescent="0.25">
      <c r="A33" s="20"/>
      <c r="B33" s="23" t="s">
        <v>55</v>
      </c>
      <c r="C33" s="24">
        <f>C31+C32</f>
        <v>99102</v>
      </c>
      <c r="D33" s="24">
        <f t="shared" ref="D33:G33" si="2">D31+D32</f>
        <v>11139720.21550454</v>
      </c>
      <c r="E33" s="24">
        <f t="shared" si="2"/>
        <v>11964</v>
      </c>
      <c r="F33" s="24">
        <f t="shared" si="2"/>
        <v>7672</v>
      </c>
      <c r="G33" s="24">
        <f t="shared" si="2"/>
        <v>5548157.9899999993</v>
      </c>
    </row>
    <row r="34" spans="1:7" x14ac:dyDescent="0.2">
      <c r="A34" s="3" t="s">
        <v>14</v>
      </c>
    </row>
    <row r="36" spans="1:7" ht="15" x14ac:dyDescent="0.2">
      <c r="A36" s="84" t="s">
        <v>64</v>
      </c>
      <c r="B36" s="84"/>
      <c r="C36" s="84"/>
    </row>
    <row r="37" spans="1:7" ht="14.25" x14ac:dyDescent="0.2">
      <c r="A37" s="83" t="s">
        <v>18</v>
      </c>
      <c r="B37" s="83"/>
      <c r="C37" s="83"/>
    </row>
    <row r="60" spans="1:4" x14ac:dyDescent="0.2">
      <c r="B60" s="80"/>
      <c r="C60" s="80"/>
      <c r="D60" s="80"/>
    </row>
    <row r="64" spans="1:4" x14ac:dyDescent="0.2">
      <c r="A64" s="3" t="s">
        <v>14</v>
      </c>
    </row>
    <row r="67" spans="1:2" s="8" customFormat="1" ht="12.75" x14ac:dyDescent="0.2">
      <c r="A67" s="79" t="s">
        <v>65</v>
      </c>
      <c r="B67" s="79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6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D8" sqref="D8"/>
    </sheetView>
  </sheetViews>
  <sheetFormatPr defaultRowHeight="11.25" x14ac:dyDescent="0.2"/>
  <cols>
    <col min="1" max="1" width="33" style="7" bestFit="1" customWidth="1"/>
    <col min="2" max="14" width="11.7109375" style="7" customWidth="1"/>
    <col min="15" max="16384" width="9.140625" style="7"/>
  </cols>
  <sheetData>
    <row r="2" spans="1:14" s="37" customFormat="1" ht="15" customHeight="1" x14ac:dyDescent="0.2">
      <c r="A2" s="87" t="s">
        <v>77</v>
      </c>
      <c r="B2" s="87"/>
      <c r="C2" s="87"/>
      <c r="D2" s="87"/>
      <c r="E2" s="87"/>
      <c r="F2" s="87"/>
      <c r="G2" s="43"/>
      <c r="H2" s="43"/>
      <c r="I2" s="43"/>
      <c r="J2" s="43"/>
      <c r="K2" s="43"/>
      <c r="L2" s="43"/>
      <c r="M2" s="43"/>
      <c r="N2" s="43"/>
    </row>
    <row r="3" spans="1:14" s="38" customFormat="1" ht="14.25" customHeight="1" x14ac:dyDescent="0.2">
      <c r="A3" s="88" t="s">
        <v>70</v>
      </c>
      <c r="B3" s="88"/>
      <c r="C3" s="88"/>
      <c r="D3" s="88"/>
      <c r="E3" s="88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M4" s="86"/>
      <c r="N4" s="86"/>
    </row>
    <row r="5" spans="1:14" s="26" customFormat="1" ht="24" customHeight="1" x14ac:dyDescent="0.2">
      <c r="A5" s="92" t="s">
        <v>59</v>
      </c>
      <c r="B5" s="90" t="s">
        <v>56</v>
      </c>
      <c r="C5" s="90"/>
      <c r="D5" s="90"/>
      <c r="E5" s="90"/>
      <c r="F5" s="90" t="s">
        <v>57</v>
      </c>
      <c r="G5" s="90"/>
      <c r="H5" s="90"/>
      <c r="I5" s="90"/>
      <c r="J5" s="90" t="s">
        <v>58</v>
      </c>
      <c r="K5" s="90"/>
      <c r="L5" s="90"/>
      <c r="M5" s="90"/>
      <c r="N5" s="90"/>
    </row>
    <row r="6" spans="1:14" s="25" customFormat="1" ht="48" customHeight="1" x14ac:dyDescent="0.2">
      <c r="A6" s="92"/>
      <c r="B6" s="27" t="s">
        <v>80</v>
      </c>
      <c r="C6" s="27" t="s">
        <v>81</v>
      </c>
      <c r="D6" s="27" t="s">
        <v>82</v>
      </c>
      <c r="E6" s="73" t="s">
        <v>83</v>
      </c>
      <c r="F6" s="74" t="str">
        <f>B6</f>
        <v>BFP/ GWP 
II. 2017</v>
      </c>
      <c r="G6" s="74" t="str">
        <f>C6</f>
        <v>BFP/ GWP
 II. 2018</v>
      </c>
      <c r="H6" s="74" t="str">
        <f>D6</f>
        <v>Učešće/ 
Share II.2017</v>
      </c>
      <c r="I6" s="74" t="str">
        <f>E6</f>
        <v>Učešće/ 
Share II.2018</v>
      </c>
      <c r="J6" s="74" t="str">
        <f>B6</f>
        <v>BFP/ GWP 
II. 2017</v>
      </c>
      <c r="K6" s="74" t="str">
        <f>C6</f>
        <v>BFP/ GWP
 II. 2018</v>
      </c>
      <c r="L6" s="74" t="str">
        <f>D6</f>
        <v>Učešće/ 
Share II.2017</v>
      </c>
      <c r="M6" s="74" t="str">
        <f>E6</f>
        <v>Učešće/ 
Share II.2018</v>
      </c>
      <c r="N6" s="74" t="s">
        <v>84</v>
      </c>
    </row>
    <row r="7" spans="1:14" ht="14.25" customHeight="1" x14ac:dyDescent="0.2">
      <c r="A7" s="55" t="s">
        <v>1</v>
      </c>
      <c r="B7" s="56">
        <v>4091530.62</v>
      </c>
      <c r="C7" s="57">
        <v>3982755.785504539</v>
      </c>
      <c r="D7" s="58">
        <f>B7/$B$18</f>
        <v>0.47427396490496304</v>
      </c>
      <c r="E7" s="58">
        <f>C7/$C$18</f>
        <v>0.42295213393761888</v>
      </c>
      <c r="F7" s="59"/>
      <c r="G7" s="60"/>
      <c r="H7" s="60"/>
      <c r="I7" s="60"/>
      <c r="J7" s="56">
        <f>B7</f>
        <v>4091530.62</v>
      </c>
      <c r="K7" s="56">
        <f>C7</f>
        <v>3982755.785504539</v>
      </c>
      <c r="L7" s="58">
        <f>J7/$J$18</f>
        <v>0.39530136803441807</v>
      </c>
      <c r="M7" s="58">
        <f>K7/$K$18</f>
        <v>0.35752743089482059</v>
      </c>
      <c r="N7" s="68">
        <f>K7/J7*100</f>
        <v>97.341463510898492</v>
      </c>
    </row>
    <row r="8" spans="1:14" ht="14.25" customHeight="1" x14ac:dyDescent="0.2">
      <c r="A8" s="55" t="s">
        <v>2</v>
      </c>
      <c r="B8" s="56">
        <v>1549459.05</v>
      </c>
      <c r="C8" s="57">
        <v>1859518.48</v>
      </c>
      <c r="D8" s="58">
        <f>B8/$B$18</f>
        <v>0.17960713369936296</v>
      </c>
      <c r="E8" s="58">
        <f t="shared" ref="E8:E11" si="0">C8/$C$18</f>
        <v>0.19747314461883445</v>
      </c>
      <c r="F8" s="59"/>
      <c r="G8" s="60"/>
      <c r="H8" s="60"/>
      <c r="I8" s="60"/>
      <c r="J8" s="56">
        <f t="shared" ref="J8:J11" si="1">B8</f>
        <v>1549459.05</v>
      </c>
      <c r="K8" s="56">
        <f t="shared" ref="K8:K10" si="2">C8</f>
        <v>1859518.48</v>
      </c>
      <c r="L8" s="58">
        <f t="shared" ref="L8:L17" si="3">J8/$J$18</f>
        <v>0.14970028066863392</v>
      </c>
      <c r="M8" s="58">
        <f t="shared" ref="M8:M18" si="4">K8/$K$18</f>
        <v>0.16692684680178568</v>
      </c>
      <c r="N8" s="68">
        <f t="shared" ref="N8:N17" si="5">K8/J8*100</f>
        <v>120.01081796901958</v>
      </c>
    </row>
    <row r="9" spans="1:14" ht="14.25" customHeight="1" x14ac:dyDescent="0.2">
      <c r="A9" s="55" t="s">
        <v>3</v>
      </c>
      <c r="B9" s="56">
        <v>426127.47</v>
      </c>
      <c r="C9" s="57">
        <v>671581.2</v>
      </c>
      <c r="D9" s="58">
        <f>B9/$B$18</f>
        <v>4.9395002389550899E-2</v>
      </c>
      <c r="E9" s="58">
        <f t="shared" si="0"/>
        <v>7.131913603294246E-2</v>
      </c>
      <c r="F9" s="59"/>
      <c r="G9" s="60"/>
      <c r="H9" s="60"/>
      <c r="I9" s="60"/>
      <c r="J9" s="56">
        <f t="shared" si="1"/>
        <v>426127.47</v>
      </c>
      <c r="K9" s="56">
        <f t="shared" si="2"/>
        <v>671581.2</v>
      </c>
      <c r="L9" s="58">
        <f t="shared" si="3"/>
        <v>4.1170111504150349E-2</v>
      </c>
      <c r="M9" s="58">
        <f t="shared" si="4"/>
        <v>6.0287076086148597E-2</v>
      </c>
      <c r="N9" s="68">
        <f t="shared" si="5"/>
        <v>157.60101079613571</v>
      </c>
    </row>
    <row r="10" spans="1:14" ht="14.25" customHeight="1" x14ac:dyDescent="0.2">
      <c r="A10" s="55" t="s">
        <v>4</v>
      </c>
      <c r="B10" s="56">
        <v>1258125.1499999999</v>
      </c>
      <c r="C10" s="57">
        <v>1548576.0499999998</v>
      </c>
      <c r="D10" s="58">
        <f>B10/$B$18</f>
        <v>0.1458368661156815</v>
      </c>
      <c r="E10" s="58">
        <f t="shared" si="0"/>
        <v>0.16445234912369</v>
      </c>
      <c r="F10" s="59"/>
      <c r="G10" s="60"/>
      <c r="H10" s="60"/>
      <c r="I10" s="60"/>
      <c r="J10" s="56">
        <f t="shared" si="1"/>
        <v>1258125.1499999999</v>
      </c>
      <c r="K10" s="56">
        <f t="shared" si="2"/>
        <v>1548576.0499999998</v>
      </c>
      <c r="L10" s="58">
        <f t="shared" si="3"/>
        <v>0.12155318856039928</v>
      </c>
      <c r="M10" s="58">
        <f t="shared" si="4"/>
        <v>0.13901390055519339</v>
      </c>
      <c r="N10" s="68">
        <f t="shared" si="5"/>
        <v>123.08601016361527</v>
      </c>
    </row>
    <row r="11" spans="1:14" ht="14.25" customHeight="1" x14ac:dyDescent="0.2">
      <c r="A11" s="55" t="s">
        <v>5</v>
      </c>
      <c r="B11" s="56">
        <v>1301692.6099999999</v>
      </c>
      <c r="C11" s="57">
        <v>1354132.36</v>
      </c>
      <c r="D11" s="58">
        <f>B11/$B$18</f>
        <v>0.15088703289044178</v>
      </c>
      <c r="E11" s="58">
        <f t="shared" si="0"/>
        <v>0.14380323628691424</v>
      </c>
      <c r="F11" s="59"/>
      <c r="G11" s="60"/>
      <c r="H11" s="61"/>
      <c r="I11" s="61"/>
      <c r="J11" s="56">
        <f t="shared" si="1"/>
        <v>1301692.6099999999</v>
      </c>
      <c r="K11" s="56">
        <f>C11</f>
        <v>1354132.36</v>
      </c>
      <c r="L11" s="58">
        <f t="shared" si="3"/>
        <v>0.12576243887264177</v>
      </c>
      <c r="M11" s="58">
        <f t="shared" si="4"/>
        <v>0.1215589129326967</v>
      </c>
      <c r="N11" s="68">
        <f t="shared" si="5"/>
        <v>104.02858167874214</v>
      </c>
    </row>
    <row r="12" spans="1:14" ht="12" x14ac:dyDescent="0.2">
      <c r="A12" s="62" t="s">
        <v>11</v>
      </c>
      <c r="B12" s="63"/>
      <c r="C12" s="63"/>
      <c r="D12" s="63"/>
      <c r="E12" s="63"/>
      <c r="F12" s="64">
        <v>208915.07</v>
      </c>
      <c r="G12" s="64">
        <v>265712</v>
      </c>
      <c r="H12" s="65">
        <f>F12/$F$18</f>
        <v>0.12121745065365234</v>
      </c>
      <c r="I12" s="65">
        <f>G12/$G$18</f>
        <v>0.15420069094110403</v>
      </c>
      <c r="J12" s="64">
        <f>F12</f>
        <v>208915.07</v>
      </c>
      <c r="K12" s="56">
        <f>G12</f>
        <v>265712</v>
      </c>
      <c r="L12" s="58">
        <f t="shared" si="3"/>
        <v>2.0184234371929545E-2</v>
      </c>
      <c r="M12" s="58">
        <f t="shared" si="4"/>
        <v>2.3852662285666598E-2</v>
      </c>
      <c r="N12" s="68">
        <f t="shared" si="5"/>
        <v>127.18661224391327</v>
      </c>
    </row>
    <row r="13" spans="1:14" ht="14.25" customHeight="1" x14ac:dyDescent="0.2">
      <c r="A13" s="62" t="s">
        <v>6</v>
      </c>
      <c r="B13" s="63"/>
      <c r="C13" s="63"/>
      <c r="D13" s="63"/>
      <c r="E13" s="63"/>
      <c r="F13" s="64">
        <v>461551.35</v>
      </c>
      <c r="G13" s="64">
        <v>450901</v>
      </c>
      <c r="H13" s="65">
        <f t="shared" ref="H13:H17" si="6">F13/$F$18</f>
        <v>0.26780297846752565</v>
      </c>
      <c r="I13" s="65">
        <f t="shared" ref="I13:I18" si="7">G13/$G$18</f>
        <v>0.26167145535781128</v>
      </c>
      <c r="J13" s="64">
        <f t="shared" ref="J13:J17" si="8">F13</f>
        <v>461551.35</v>
      </c>
      <c r="K13" s="56">
        <f t="shared" ref="K13:K17" si="9">G13</f>
        <v>450901</v>
      </c>
      <c r="L13" s="58">
        <f t="shared" si="3"/>
        <v>4.4592573542351369E-2</v>
      </c>
      <c r="M13" s="58">
        <f t="shared" si="4"/>
        <v>4.0476866973525302E-2</v>
      </c>
      <c r="N13" s="68">
        <f t="shared" si="5"/>
        <v>97.692488603922413</v>
      </c>
    </row>
    <row r="14" spans="1:14" ht="14.25" customHeight="1" x14ac:dyDescent="0.2">
      <c r="A14" s="62" t="s">
        <v>7</v>
      </c>
      <c r="B14" s="63"/>
      <c r="C14" s="63"/>
      <c r="D14" s="63"/>
      <c r="E14" s="63"/>
      <c r="F14" s="64">
        <v>15410.8</v>
      </c>
      <c r="G14" s="63"/>
      <c r="H14" s="65">
        <f t="shared" si="6"/>
        <v>8.9417096073217961E-3</v>
      </c>
      <c r="I14" s="66">
        <f t="shared" si="7"/>
        <v>0</v>
      </c>
      <c r="J14" s="64">
        <f t="shared" si="8"/>
        <v>15410.8</v>
      </c>
      <c r="K14" s="56">
        <f t="shared" si="9"/>
        <v>0</v>
      </c>
      <c r="L14" s="58">
        <f t="shared" si="3"/>
        <v>1.4889074256774861E-3</v>
      </c>
      <c r="M14" s="67"/>
      <c r="N14" s="68">
        <f t="shared" si="5"/>
        <v>0</v>
      </c>
    </row>
    <row r="15" spans="1:14" ht="14.25" customHeight="1" x14ac:dyDescent="0.2">
      <c r="A15" s="62" t="s">
        <v>8</v>
      </c>
      <c r="B15" s="63"/>
      <c r="C15" s="63"/>
      <c r="D15" s="63"/>
      <c r="E15" s="63"/>
      <c r="F15" s="64">
        <v>281023.94</v>
      </c>
      <c r="G15" s="64">
        <v>281277</v>
      </c>
      <c r="H15" s="65">
        <f t="shared" si="6"/>
        <v>0.16305671763863161</v>
      </c>
      <c r="I15" s="65">
        <f t="shared" si="7"/>
        <v>0.16323353008460634</v>
      </c>
      <c r="J15" s="64">
        <f t="shared" si="8"/>
        <v>281023.94</v>
      </c>
      <c r="K15" s="56">
        <f t="shared" si="9"/>
        <v>281277</v>
      </c>
      <c r="L15" s="58">
        <f t="shared" si="3"/>
        <v>2.7151000016815762E-2</v>
      </c>
      <c r="M15" s="58">
        <f t="shared" si="4"/>
        <v>2.5249914530489567E-2</v>
      </c>
      <c r="N15" s="68">
        <f t="shared" si="5"/>
        <v>100.09004926768871</v>
      </c>
    </row>
    <row r="16" spans="1:14" ht="14.25" customHeight="1" x14ac:dyDescent="0.2">
      <c r="A16" s="62" t="s">
        <v>9</v>
      </c>
      <c r="B16" s="63"/>
      <c r="C16" s="63"/>
      <c r="D16" s="63"/>
      <c r="E16" s="63"/>
      <c r="F16" s="64">
        <v>486311.66</v>
      </c>
      <c r="G16" s="64">
        <v>725267</v>
      </c>
      <c r="H16" s="65">
        <f t="shared" si="6"/>
        <v>0.28216949427509347</v>
      </c>
      <c r="I16" s="65">
        <f t="shared" si="7"/>
        <v>0.42089432361647838</v>
      </c>
      <c r="J16" s="64">
        <f t="shared" si="8"/>
        <v>486311.66</v>
      </c>
      <c r="K16" s="56">
        <f t="shared" si="9"/>
        <v>725267</v>
      </c>
      <c r="L16" s="58">
        <f t="shared" si="3"/>
        <v>4.698477961997722E-2</v>
      </c>
      <c r="M16" s="58">
        <f t="shared" si="4"/>
        <v>6.5106388939673618E-2</v>
      </c>
      <c r="N16" s="68">
        <f t="shared" si="5"/>
        <v>149.13625554443831</v>
      </c>
    </row>
    <row r="17" spans="1:14" ht="14.25" customHeight="1" x14ac:dyDescent="0.2">
      <c r="A17" s="62" t="s">
        <v>10</v>
      </c>
      <c r="B17" s="63"/>
      <c r="C17" s="63"/>
      <c r="D17" s="63"/>
      <c r="E17" s="63"/>
      <c r="F17" s="64">
        <v>270260.73</v>
      </c>
      <c r="G17" s="63"/>
      <c r="H17" s="65">
        <f t="shared" si="6"/>
        <v>0.15681164935777517</v>
      </c>
      <c r="I17" s="66">
        <f t="shared" si="7"/>
        <v>0</v>
      </c>
      <c r="J17" s="64">
        <f t="shared" si="8"/>
        <v>270260.73</v>
      </c>
      <c r="K17" s="56">
        <f t="shared" si="9"/>
        <v>0</v>
      </c>
      <c r="L17" s="58">
        <f t="shared" si="3"/>
        <v>2.6111117383005304E-2</v>
      </c>
      <c r="M17" s="67"/>
      <c r="N17" s="68">
        <f t="shared" si="5"/>
        <v>0</v>
      </c>
    </row>
    <row r="18" spans="1:14" s="36" customFormat="1" ht="18.2" customHeight="1" x14ac:dyDescent="0.25">
      <c r="A18" s="33" t="s">
        <v>0</v>
      </c>
      <c r="B18" s="34">
        <f>SUM(B7:B17)</f>
        <v>8626934.8999999985</v>
      </c>
      <c r="C18" s="34">
        <f t="shared" ref="C18:K18" si="10">SUM(C7:C17)</f>
        <v>9416563.8755045384</v>
      </c>
      <c r="D18" s="35">
        <f>B18/B18</f>
        <v>1</v>
      </c>
      <c r="E18" s="35">
        <f>C18/C18</f>
        <v>1</v>
      </c>
      <c r="F18" s="34">
        <f t="shared" si="10"/>
        <v>1723473.5499999998</v>
      </c>
      <c r="G18" s="34">
        <f t="shared" si="10"/>
        <v>1723157</v>
      </c>
      <c r="H18" s="35">
        <f t="shared" si="10"/>
        <v>1</v>
      </c>
      <c r="I18" s="35">
        <f t="shared" si="7"/>
        <v>1</v>
      </c>
      <c r="J18" s="34">
        <f t="shared" si="10"/>
        <v>10350408.449999999</v>
      </c>
      <c r="K18" s="34">
        <f t="shared" si="10"/>
        <v>11139720.875504538</v>
      </c>
      <c r="L18" s="19">
        <f>J18/J18</f>
        <v>1</v>
      </c>
      <c r="M18" s="19">
        <f t="shared" si="4"/>
        <v>1</v>
      </c>
      <c r="N18" s="69">
        <f>K18/J18*100</f>
        <v>107.62590606271716</v>
      </c>
    </row>
    <row r="19" spans="1:14" x14ac:dyDescent="0.2">
      <c r="A19" s="7" t="s">
        <v>52</v>
      </c>
    </row>
    <row r="21" spans="1:14" x14ac:dyDescent="0.2">
      <c r="A21" s="7" t="s">
        <v>12</v>
      </c>
    </row>
    <row r="22" spans="1:14" ht="13.5" customHeight="1" x14ac:dyDescent="0.2">
      <c r="A22" s="91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x14ac:dyDescent="0.2">
      <c r="A23" s="89" t="s">
        <v>66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5" spans="1:14" x14ac:dyDescent="0.2">
      <c r="A25" s="7" t="s">
        <v>13</v>
      </c>
    </row>
    <row r="26" spans="1:14" x14ac:dyDescent="0.2">
      <c r="A26" s="89" t="s">
        <v>15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2">
      <c r="A27" s="89" t="s">
        <v>67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32" spans="1:14" ht="12.75" x14ac:dyDescent="0.2">
      <c r="A32" s="45" t="s">
        <v>62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2018-03-30T10:28:15Z</cp:lastPrinted>
  <dcterms:created xsi:type="dcterms:W3CDTF">2018-02-21T07:14:25Z</dcterms:created>
  <dcterms:modified xsi:type="dcterms:W3CDTF">2018-04-27T05:47:45Z</dcterms:modified>
</cp:coreProperties>
</file>