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54C489E8-FBE6-4C78-943B-190350215F47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  <c r="F32" i="1"/>
  <c r="F33" i="1" l="1"/>
  <c r="C31" i="1"/>
  <c r="K8" i="3" l="1"/>
  <c r="K7" i="3"/>
  <c r="E31" i="1" l="1"/>
  <c r="K13" i="3" l="1"/>
  <c r="K14" i="3"/>
  <c r="K15" i="3"/>
  <c r="K16" i="3"/>
  <c r="K17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N7" i="3" s="1"/>
  <c r="C18" i="3"/>
  <c r="F18" i="3"/>
  <c r="G18" i="3"/>
  <c r="B18" i="3"/>
  <c r="H12" i="3" l="1"/>
  <c r="H13" i="3"/>
  <c r="E8" i="3"/>
  <c r="E7" i="3"/>
  <c r="D8" i="3"/>
  <c r="D7" i="3"/>
  <c r="D11" i="3"/>
  <c r="H17" i="3"/>
  <c r="H14" i="3"/>
  <c r="H15" i="3"/>
  <c r="H16" i="3"/>
  <c r="I15" i="3"/>
  <c r="I16" i="3"/>
  <c r="I13" i="3"/>
  <c r="I17" i="3"/>
  <c r="I14" i="3"/>
  <c r="I12" i="3"/>
  <c r="E9" i="3"/>
  <c r="E10" i="3"/>
  <c r="E11" i="3"/>
  <c r="D9" i="3"/>
  <c r="D10" i="3"/>
  <c r="N12" i="3"/>
  <c r="N14" i="3"/>
  <c r="N11" i="3"/>
  <c r="N10" i="3"/>
  <c r="N17" i="3"/>
  <c r="D18" i="3"/>
  <c r="N16" i="3"/>
  <c r="N15" i="3"/>
  <c r="N13" i="3"/>
  <c r="N9" i="3"/>
  <c r="N8" i="3"/>
  <c r="E18" i="3"/>
  <c r="I18" i="3"/>
  <c r="K18" i="3"/>
  <c r="J18" i="3"/>
  <c r="D32" i="1"/>
  <c r="G32" i="1"/>
  <c r="E32" i="1"/>
  <c r="E33" i="1" s="1"/>
  <c r="C32" i="1"/>
  <c r="D31" i="1"/>
  <c r="G31" i="1"/>
  <c r="M7" i="3" l="1"/>
  <c r="M15" i="3"/>
  <c r="M10" i="3"/>
  <c r="L14" i="3"/>
  <c r="L15" i="3"/>
  <c r="L17" i="3"/>
  <c r="L8" i="3"/>
  <c r="L12" i="3"/>
  <c r="L10" i="3"/>
  <c r="M13" i="3"/>
  <c r="M8" i="3"/>
  <c r="M11" i="3"/>
  <c r="M16" i="3"/>
  <c r="M9" i="3"/>
  <c r="L7" i="3"/>
  <c r="L11" i="3"/>
  <c r="L16" i="3"/>
  <c r="N18" i="3"/>
  <c r="M12" i="3"/>
  <c r="L9" i="3"/>
  <c r="L13" i="3"/>
  <c r="H18" i="3"/>
  <c r="G33" i="1"/>
  <c r="L18" i="3"/>
  <c r="M18" i="3"/>
  <c r="C33" i="1"/>
  <c r="D33" i="1"/>
</calcChain>
</file>

<file path=xl/sharedStrings.xml><?xml version="1.0" encoding="utf-8"?>
<sst xmlns="http://schemas.openxmlformats.org/spreadsheetml/2006/main" count="97" uniqueCount="91">
  <si>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</si>
  <si>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</si>
  <si>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</si>
  <si>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</si>
  <si>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</si>
  <si>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</si>
  <si>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</si>
  <si>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</si>
  <si>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</si>
  <si>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</si>
  <si>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</si>
  <si>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</si>
  <si>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</si>
  <si>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</si>
  <si>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</si>
  <si>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</si>
  <si>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</si>
  <si>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</si>
  <si>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</si>
  <si>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</si>
  <si>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</si>
  <si>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</si>
  <si>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</si>
  <si>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</si>
  <si>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</si>
  <si>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</si>
  <si>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</si>
  <si>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</si>
  <si>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</si>
  <si>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</si>
  <si>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</si>
  <si>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</si>
  <si>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</si>
  <si>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</si>
  <si>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</si>
  <si>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</si>
  <si>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</si>
  <si>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</si>
  <si>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</si>
  <si>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</si>
  <si>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</si>
  <si>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</si>
  <si>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</si>
  <si>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</si>
  <si>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</si>
  <si>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</si>
  <si>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</si>
  <si>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</si>
  <si>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</si>
  <si>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</si>
  <si>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</si>
  <si>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</si>
  <si>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</si>
  <si>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</si>
  <si>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</si>
  <si>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</si>
  <si>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</si>
  <si>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</si>
  <si>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</si>
  <si>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</si>
  <si>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</si>
  <si>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</si>
  <si>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</si>
  <si>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</si>
  <si>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</si>
  <si>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</si>
  <si>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</si>
  <si>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</si>
  <si>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</si>
  <si>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for the period 1 January - 31 July 2018</t>
  </si>
  <si>
    <t>Table 1: Insurance data for the period 1 January - 31 July 2018</t>
  </si>
  <si>
    <t>Tablela 2: Bruto fakturisana premija za period od 1. januara do 31. jula 2018.</t>
  </si>
  <si>
    <t>Table 2: Gross Written Premium for the period 1 January - 31 July 2018</t>
  </si>
  <si>
    <t>Tablela 1: Podaci o osiguranju za period od 1. januara do 31. jula 2018.</t>
  </si>
  <si>
    <r>
      <t xml:space="preserve">BFP/ </t>
    </r>
    <r>
      <rPr>
        <sz val="9"/>
        <color theme="0"/>
        <rFont val="Arial"/>
        <family val="2"/>
        <charset val="238"/>
      </rPr>
      <t>GWP 
VII. 2017</t>
    </r>
  </si>
  <si>
    <r>
      <t xml:space="preserve">BFP/ </t>
    </r>
    <r>
      <rPr>
        <sz val="9"/>
        <color theme="0"/>
        <rFont val="Arial"/>
        <family val="2"/>
        <charset val="238"/>
      </rPr>
      <t>GWP
VII.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</si>
  <si>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VII.2017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</si>
  <si>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VII.2018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</si>
  <si>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VII</t>
    </r>
    <r>
      <rPr>
        <b/>
        <sz val="9"/>
        <color theme="0"/>
        <rFont val="Arial"/>
        <family val="2"/>
        <charset val="238"/>
      </rPr>
      <t xml:space="preserve">. </t>
    </r>
    <r>
      <rPr>
        <sz val="9"/>
        <color theme="0"/>
        <rFont val="Arial"/>
        <family val="2"/>
        <charset val="238"/>
      </rPr>
      <t>2017</t>
    </r>
  </si>
  <si>
    <r>
      <t xml:space="preserve">BFP/ </t>
    </r>
    <r>
      <rPr>
        <sz val="9"/>
        <color theme="0"/>
        <rFont val="Arial"/>
        <family val="2"/>
        <charset val="238"/>
      </rPr>
      <t>GWP
 VII</t>
    </r>
    <r>
      <rPr>
        <b/>
        <sz val="9"/>
        <color theme="0"/>
        <rFont val="Arial"/>
        <family val="2"/>
        <charset val="238"/>
      </rPr>
      <t>.</t>
    </r>
    <r>
      <rPr>
        <sz val="9"/>
        <color theme="0"/>
        <rFont val="Arial"/>
        <family val="2"/>
        <charset val="238"/>
      </rPr>
      <t xml:space="preserve"> 2018</t>
    </r>
  </si>
  <si>
    <r>
      <t xml:space="preserve">Učešće/ 
</t>
    </r>
    <r>
      <rPr>
        <sz val="9"/>
        <color theme="0"/>
        <rFont val="Arial"/>
        <family val="2"/>
        <charset val="238"/>
      </rPr>
      <t>Share VII.2018</t>
    </r>
  </si>
  <si>
    <r>
      <t xml:space="preserve">BFP/ </t>
    </r>
    <r>
      <rPr>
        <sz val="9"/>
        <color theme="0"/>
        <rFont val="Arial"/>
        <family val="2"/>
        <charset val="238"/>
      </rPr>
      <t>GWP
 VII. 2017</t>
    </r>
  </si>
  <si>
    <r>
      <t xml:space="preserve">BFP/ </t>
    </r>
    <r>
      <rPr>
        <sz val="9"/>
        <color theme="0"/>
        <rFont val="Arial"/>
        <family val="2"/>
        <charset val="238"/>
      </rPr>
      <t>GWP
VII. 2018</t>
    </r>
  </si>
  <si>
    <r>
      <t xml:space="preserve">Učešće/
 </t>
    </r>
    <r>
      <rPr>
        <sz val="9"/>
        <color theme="0"/>
        <rFont val="Arial"/>
        <family val="2"/>
        <charset val="238"/>
      </rPr>
      <t>Share VII.2017</t>
    </r>
  </si>
  <si>
    <r>
      <t xml:space="preserve">Učešće/ 
</t>
    </r>
    <r>
      <rPr>
        <sz val="9"/>
        <color theme="0"/>
        <rFont val="Arial"/>
        <family val="2"/>
        <charset val="238"/>
      </rPr>
      <t>Share VII.2018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</si>
  <si>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</si>
  <si>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t>Avgust, 2018. godine                                                                                      verzija 02</t>
  </si>
  <si>
    <t>August 2018                                                                                             version 02</t>
  </si>
  <si>
    <t>za period od 1. januara do 31. jula 2018. godine</t>
  </si>
  <si>
    <t>Tablela 1: Podaci o osiguranju za period od 1.januara do 31. jula 2018. godine</t>
  </si>
  <si>
    <t>Tablela 2: Bruto fakturisana premija za period od 1. januara do 31. jula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</si>
</sst>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0" xfId="0" applyFont="1" applyBorder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3" fontId="27" fillId="0" borderId="0" xfId="66" applyNumberFormat="1" applyAlignment="1" applyProtection="1">
      <alignment horizontal="left" vertical="center" wrapText="1"/>
    </xf>
    <xf numFmtId="0" fontId="27" fillId="0" borderId="0" xfId="66" applyAlignment="1" applyProtection="1">
      <alignment horizontal="left"/>
    </xf>
    <xf numFmtId="3" fontId="58" fillId="2" borderId="14" xfId="3" applyNumberFormat="1" applyFont="1" applyFill="1" applyBorder="1" applyAlignment="1">
      <alignment horizontal="left" vertical="center"/>
    </xf>
    <xf numFmtId="171" fontId="58" fillId="3" borderId="15" xfId="6" applyNumberFormat="1" applyFont="1" applyFill="1" applyBorder="1" applyAlignment="1">
      <alignment horizontal="center" vertical="center"/>
    </xf>
    <xf numFmtId="3" fontId="59" fillId="36" borderId="15" xfId="3" applyNumberFormat="1" applyFont="1" applyFill="1" applyBorder="1" applyAlignment="1">
      <alignment horizontal="center" vertical="center" wrapText="1"/>
    </xf>
    <xf numFmtId="3" fontId="58" fillId="36" borderId="15" xfId="6" applyNumberFormat="1" applyFont="1" applyFill="1" applyBorder="1" applyAlignment="1">
      <alignment horizontal="center" vertical="center"/>
    </xf>
    <xf numFmtId="172" fontId="58" fillId="3" borderId="16" xfId="6" applyNumberFormat="1" applyFont="1" applyFill="1" applyBorder="1" applyAlignment="1">
      <alignment horizontal="center" vertical="center"/>
    </xf>
    <xf numFmtId="3" fontId="59" fillId="35" borderId="15" xfId="5" applyNumberFormat="1" applyFont="1" applyFill="1" applyBorder="1" applyAlignment="1">
      <alignment horizontal="center" vertical="center"/>
    </xf>
    <xf numFmtId="3" fontId="48" fillId="2" borderId="14" xfId="0" applyNumberFormat="1" applyFont="1" applyFill="1" applyBorder="1" applyAlignment="1">
      <alignment horizontal="left"/>
    </xf>
    <xf numFmtId="3" fontId="48" fillId="35" borderId="15" xfId="0" applyNumberFormat="1" applyFont="1" applyFill="1" applyBorder="1" applyAlignment="1">
      <alignment horizontal="center"/>
    </xf>
    <xf numFmtId="171" fontId="48" fillId="2" borderId="15" xfId="0" applyNumberFormat="1" applyFont="1" applyFill="1" applyBorder="1" applyAlignment="1">
      <alignment horizontal="center"/>
    </xf>
    <xf numFmtId="171" fontId="58" fillId="36" borderId="15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0" fontId="38" fillId="3" borderId="12" xfId="3" applyFont="1" applyFill="1" applyBorder="1" applyAlignment="1">
      <alignment horizontal="left" vertical="center" wrapText="1"/>
    </xf>
    <xf numFmtId="167" fontId="37" fillId="3" borderId="12" xfId="6" applyNumberFormat="1" applyFont="1" applyFill="1" applyBorder="1" applyAlignment="1">
      <alignment horizontal="center" vertical="center" wrapText="1"/>
    </xf>
    <xf numFmtId="167" fontId="38" fillId="3" borderId="12" xfId="6" applyNumberFormat="1" applyFont="1" applyFill="1" applyBorder="1" applyAlignment="1">
      <alignment horizontal="center" vertical="center" wrapText="1"/>
    </xf>
    <xf numFmtId="167" fontId="37" fillId="3" borderId="13" xfId="6" applyNumberFormat="1" applyFont="1" applyFill="1" applyBorder="1" applyAlignment="1">
      <alignment horizontal="center" vertical="center" wrapText="1"/>
    </xf>
    <xf numFmtId="165" fontId="37" fillId="2" borderId="14" xfId="3" applyNumberFormat="1" applyFont="1" applyFill="1" applyBorder="1" applyAlignment="1">
      <alignment horizontal="center" vertical="center" wrapText="1"/>
    </xf>
    <xf numFmtId="0" fontId="38" fillId="3" borderId="15" xfId="3" applyFont="1" applyFill="1" applyBorder="1" applyAlignment="1">
      <alignment horizontal="left" vertical="center" wrapText="1"/>
    </xf>
    <xf numFmtId="167" fontId="37" fillId="3" borderId="15" xfId="6" applyNumberFormat="1" applyFont="1" applyFill="1" applyBorder="1" applyAlignment="1">
      <alignment horizontal="center" vertical="center" wrapText="1"/>
    </xf>
    <xf numFmtId="167" fontId="38" fillId="3" borderId="15" xfId="6" applyNumberFormat="1" applyFont="1" applyFill="1" applyBorder="1" applyAlignment="1">
      <alignment horizontal="center" vertical="center" wrapText="1"/>
    </xf>
    <xf numFmtId="167" fontId="37" fillId="3" borderId="16" xfId="6" applyNumberFormat="1" applyFont="1" applyFill="1" applyBorder="1" applyAlignment="1">
      <alignment horizontal="center" vertical="center" wrapText="1"/>
    </xf>
    <xf numFmtId="167" fontId="38" fillId="2" borderId="15" xfId="5" applyNumberFormat="1" applyFont="1" applyFill="1" applyBorder="1" applyAlignment="1">
      <alignment horizontal="center" vertical="center" wrapText="1"/>
    </xf>
    <xf numFmtId="167" fontId="38" fillId="2" borderId="16" xfId="5" applyNumberFormat="1" applyFont="1" applyFill="1" applyBorder="1" applyAlignment="1">
      <alignment horizontal="center" vertical="center" wrapText="1"/>
    </xf>
    <xf numFmtId="165" fontId="35" fillId="38" borderId="14" xfId="3" applyNumberFormat="1" applyFont="1" applyFill="1" applyBorder="1" applyAlignment="1">
      <alignment horizontal="center" vertical="center" wrapText="1"/>
    </xf>
    <xf numFmtId="0" fontId="35" fillId="38" borderId="15" xfId="3" applyFont="1" applyFill="1" applyBorder="1" applyAlignment="1">
      <alignment horizontal="left" vertical="center" wrapText="1"/>
    </xf>
    <xf numFmtId="167" fontId="35" fillId="37" borderId="15" xfId="6" applyNumberFormat="1" applyFont="1" applyFill="1" applyBorder="1" applyAlignment="1">
      <alignment horizontal="center" vertical="center" wrapText="1"/>
    </xf>
    <xf numFmtId="167" fontId="35" fillId="37" borderId="16" xfId="6" applyNumberFormat="1" applyFont="1" applyFill="1" applyBorder="1" applyAlignment="1">
      <alignment horizontal="center" vertical="center" wrapText="1"/>
    </xf>
    <xf numFmtId="165" fontId="35" fillId="38" borderId="17" xfId="3" applyNumberFormat="1" applyFont="1" applyFill="1" applyBorder="1" applyAlignment="1">
      <alignment horizontal="center" vertical="center" wrapText="1"/>
    </xf>
    <xf numFmtId="0" fontId="33" fillId="38" borderId="18" xfId="3" applyFont="1" applyFill="1" applyBorder="1" applyAlignment="1">
      <alignment vertical="center" wrapText="1"/>
    </xf>
    <xf numFmtId="167" fontId="33" fillId="37" borderId="18" xfId="6" applyNumberFormat="1" applyFont="1" applyFill="1" applyBorder="1" applyAlignment="1">
      <alignment horizontal="center" vertical="center" wrapText="1"/>
    </xf>
    <xf numFmtId="167" fontId="33" fillId="37" borderId="19" xfId="6" applyNumberFormat="1" applyFont="1" applyFill="1" applyBorder="1" applyAlignment="1">
      <alignment horizontal="center" vertical="center" wrapText="1"/>
    </xf>
    <xf numFmtId="164" fontId="33" fillId="37" borderId="18" xfId="3" applyNumberFormat="1" applyFont="1" applyFill="1" applyBorder="1" applyAlignment="1">
      <alignment horizontal="center" vertical="center" wrapText="1"/>
    </xf>
    <xf numFmtId="164" fontId="33" fillId="37" borderId="19" xfId="3" applyNumberFormat="1" applyFont="1" applyFill="1" applyBorder="1" applyAlignment="1">
      <alignment horizontal="center" vertical="center" wrapText="1"/>
    </xf>
    <xf numFmtId="3" fontId="46" fillId="37" borderId="15" xfId="3" applyNumberFormat="1" applyFont="1" applyFill="1" applyBorder="1" applyAlignment="1">
      <alignment horizontal="center" vertical="center" wrapText="1"/>
    </xf>
    <xf numFmtId="3" fontId="46" fillId="37" borderId="16" xfId="3" applyNumberFormat="1" applyFont="1" applyFill="1" applyBorder="1" applyAlignment="1">
      <alignment horizontal="center" vertical="center" wrapText="1"/>
    </xf>
    <xf numFmtId="3" fontId="33" fillId="38" borderId="17" xfId="0" applyNumberFormat="1" applyFont="1" applyFill="1" applyBorder="1" applyAlignment="1">
      <alignment horizontal="left" vertical="center"/>
    </xf>
    <xf numFmtId="3" fontId="33" fillId="38" borderId="18" xfId="0" applyNumberFormat="1" applyFont="1" applyFill="1" applyBorder="1" applyAlignment="1">
      <alignment horizontal="center" vertical="center"/>
    </xf>
    <xf numFmtId="9" fontId="33" fillId="38" borderId="18" xfId="0" applyNumberFormat="1" applyFont="1" applyFill="1" applyBorder="1" applyAlignment="1">
      <alignment horizontal="center" vertical="center"/>
    </xf>
    <xf numFmtId="171" fontId="33" fillId="37" borderId="18" xfId="6" applyNumberFormat="1" applyFont="1" applyFill="1" applyBorder="1" applyAlignment="1">
      <alignment horizontal="center" vertical="center"/>
    </xf>
    <xf numFmtId="172" fontId="33" fillId="37" borderId="19" xfId="6" applyNumberFormat="1" applyFont="1" applyFill="1" applyBorder="1" applyAlignment="1">
      <alignment horizontal="center" vertical="center"/>
    </xf>
    <xf numFmtId="0" fontId="27" fillId="0" borderId="0" xfId="66" applyAlignment="1" applyProtection="1"/>
    <xf numFmtId="172" fontId="32" fillId="0" borderId="0" xfId="0" applyNumberFormat="1" applyFont="1"/>
    <xf numFmtId="0" fontId="32" fillId="35" borderId="0" xfId="0" applyFont="1" applyFill="1" applyBorder="1" applyAlignment="1">
      <alignment horizontal="right" vertical="center"/>
    </xf>
    <xf numFmtId="49" fontId="32" fillId="35" borderId="0" xfId="0" applyNumberFormat="1" applyFont="1" applyFill="1" applyBorder="1" applyAlignment="1">
      <alignment horizontal="right" vertical="center"/>
    </xf>
    <xf numFmtId="3" fontId="59" fillId="3" borderId="15" xfId="3" applyNumberFormat="1" applyFont="1" applyFill="1" applyBorder="1" applyAlignment="1">
      <alignment horizontal="right" vertical="center" wrapText="1"/>
    </xf>
    <xf numFmtId="3" fontId="58" fillId="3" borderId="15" xfId="6" applyNumberFormat="1" applyFont="1" applyFill="1" applyBorder="1" applyAlignment="1">
      <alignment horizontal="right" vertical="center"/>
    </xf>
    <xf numFmtId="3" fontId="48" fillId="2" borderId="15" xfId="0" applyNumberFormat="1" applyFont="1" applyFill="1" applyBorder="1" applyAlignment="1">
      <alignment horizontal="right"/>
    </xf>
    <xf numFmtId="3" fontId="48" fillId="35" borderId="15" xfId="0" applyNumberFormat="1" applyFont="1" applyFill="1" applyBorder="1" applyAlignment="1">
      <alignment horizontal="right"/>
    </xf>
    <xf numFmtId="0" fontId="33" fillId="38" borderId="15" xfId="3" applyFont="1" applyFill="1" applyBorder="1" applyAlignment="1">
      <alignment horizontal="center" vertical="center" wrapText="1"/>
    </xf>
    <xf numFmtId="0" fontId="33" fillId="38" borderId="16" xfId="3" applyFont="1" applyFill="1" applyBorder="1" applyAlignment="1">
      <alignment horizontal="center" vertical="center" wrapText="1"/>
    </xf>
    <xf numFmtId="164" fontId="33" fillId="37" borderId="15" xfId="3" applyNumberFormat="1" applyFont="1" applyFill="1" applyBorder="1" applyAlignment="1">
      <alignment horizontal="center" vertical="center" wrapText="1"/>
    </xf>
    <xf numFmtId="164" fontId="33" fillId="37" borderId="18" xfId="3" applyNumberFormat="1" applyFont="1" applyFill="1" applyBorder="1" applyAlignment="1">
      <alignment horizontal="center" vertical="center" wrapText="1"/>
    </xf>
    <xf numFmtId="0" fontId="46" fillId="38" borderId="12" xfId="3" applyFont="1" applyFill="1" applyBorder="1" applyAlignment="1">
      <alignment horizontal="center" vertical="center"/>
    </xf>
    <xf numFmtId="0" fontId="46" fillId="38" borderId="13" xfId="3" applyFont="1" applyFill="1" applyBorder="1" applyAlignment="1">
      <alignment horizontal="center" vertical="center"/>
    </xf>
    <xf numFmtId="164" fontId="46" fillId="37" borderId="12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33" fillId="37" borderId="14" xfId="3" applyFont="1" applyFill="1" applyBorder="1" applyAlignment="1">
      <alignment horizontal="center" vertical="center" wrapText="1"/>
    </xf>
    <xf numFmtId="0" fontId="33" fillId="37" borderId="17" xfId="3" applyFont="1" applyFill="1" applyBorder="1" applyAlignment="1">
      <alignment horizontal="center" vertical="center" wrapText="1"/>
    </xf>
    <xf numFmtId="0" fontId="33" fillId="37" borderId="12" xfId="3" applyFont="1" applyFill="1" applyBorder="1" applyAlignment="1">
      <alignment horizontal="center" vertical="center" wrapText="1"/>
    </xf>
    <xf numFmtId="0" fontId="33" fillId="37" borderId="15" xfId="3" applyFont="1" applyFill="1" applyBorder="1" applyAlignment="1">
      <alignment horizontal="center" vertical="center" wrapText="1"/>
    </xf>
    <xf numFmtId="0" fontId="33" fillId="37" borderId="18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12" xfId="3" applyNumberFormat="1" applyFont="1" applyFill="1" applyBorder="1" applyAlignment="1">
      <alignment horizontal="center" vertical="center" wrapText="1"/>
    </xf>
    <xf numFmtId="3" fontId="49" fillId="37" borderId="13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 xr:uid="{00000000-0005-0000-0000-00002D000000}"/>
    <cellStyle name="Normal 2 2" xfId="53" xr:uid="{00000000-0005-0000-0000-00002E000000}"/>
    <cellStyle name="Normal 2 3" xfId="59" xr:uid="{00000000-0005-0000-0000-00002F000000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4" xfId="9" xr:uid="{00000000-0005-0000-0000-000034000000}"/>
    <cellStyle name="Normal 4 2" xfId="62" xr:uid="{00000000-0005-0000-0000-000035000000}"/>
    <cellStyle name="Normal 5" xfId="1" xr:uid="{00000000-0005-0000-0000-000036000000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37</xdr:row>
      <xdr:rowOff>1</xdr:rowOff>
    </xdr:from>
    <xdr:to>
      <xdr:col>6</xdr:col>
      <xdr:colOff>624840</xdr:colOff>
      <xdr:row>63</xdr:row>
      <xdr:rowOff>22010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616441"/>
          <a:ext cx="7475219" cy="339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36" sqref="A36"/>
    </sheetView>
  </sheetViews>
  <sheetFormatPr defaultRowHeight="15" x14ac:dyDescent="0.25"/>
  <cols>
    <col min="1" max="1" width="100" style="31" customWidth="1"/>
  </cols>
  <sheetData>
    <row r="7" spans="1:1" ht="15.75" customHeight="1" x14ac:dyDescent="0.25">
      <c r="A7" s="35" t="s">
        <v>15</v>
      </c>
    </row>
    <row r="8" spans="1:1" ht="15.75" customHeight="1" x14ac:dyDescent="0.25">
      <c r="A8" s="36"/>
    </row>
    <row r="9" spans="1:1" ht="15.75" customHeight="1" x14ac:dyDescent="0.25">
      <c r="A9" s="35" t="s">
        <v>16</v>
      </c>
    </row>
    <row r="10" spans="1:1" ht="15.75" customHeight="1" x14ac:dyDescent="0.25"/>
    <row r="11" spans="1:1" ht="15.75" customHeight="1" x14ac:dyDescent="0.25"/>
    <row r="12" spans="1:1" x14ac:dyDescent="0.25">
      <c r="A12" s="32" t="s">
        <v>59</v>
      </c>
    </row>
    <row r="13" spans="1:1" x14ac:dyDescent="0.25">
      <c r="A13" s="32" t="s">
        <v>88</v>
      </c>
    </row>
    <row r="14" spans="1:1" x14ac:dyDescent="0.25">
      <c r="A14" s="33"/>
    </row>
    <row r="15" spans="1:1" x14ac:dyDescent="0.25">
      <c r="A15" s="33"/>
    </row>
    <row r="16" spans="1:1" x14ac:dyDescent="0.25">
      <c r="A16" s="34" t="s">
        <v>60</v>
      </c>
    </row>
    <row r="17" spans="1:1" x14ac:dyDescent="0.25">
      <c r="A17" s="34" t="s">
        <v>69</v>
      </c>
    </row>
    <row r="22" spans="1:1" x14ac:dyDescent="0.25">
      <c r="A22" s="83" t="s">
        <v>86</v>
      </c>
    </row>
    <row r="23" spans="1:1" x14ac:dyDescent="0.25">
      <c r="A23" s="84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0" sqref="A10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ht="15" x14ac:dyDescent="0.2">
      <c r="A2" s="37" t="s">
        <v>55</v>
      </c>
    </row>
    <row r="5" spans="1:1" s="9" customFormat="1" x14ac:dyDescent="0.2">
      <c r="A5" s="81" t="s">
        <v>89</v>
      </c>
    </row>
    <row r="6" spans="1:1" s="10" customFormat="1" x14ac:dyDescent="0.2">
      <c r="A6" s="41" t="s">
        <v>70</v>
      </c>
    </row>
    <row r="7" spans="1:1" s="9" customFormat="1" x14ac:dyDescent="0.2">
      <c r="A7" s="2" t="s">
        <v>19</v>
      </c>
    </row>
    <row r="8" spans="1:1" s="10" customFormat="1" x14ac:dyDescent="0.2">
      <c r="A8" s="11" t="s">
        <v>17</v>
      </c>
    </row>
    <row r="9" spans="1:1" s="9" customFormat="1" x14ac:dyDescent="0.2">
      <c r="A9" s="40" t="s">
        <v>90</v>
      </c>
    </row>
    <row r="10" spans="1:1" s="10" customFormat="1" x14ac:dyDescent="0.2">
      <c r="A10" s="40" t="s">
        <v>72</v>
      </c>
    </row>
    <row r="58" spans="1:1" x14ac:dyDescent="0.2">
      <c r="A58" s="12"/>
    </row>
    <row r="59" spans="1:1" x14ac:dyDescent="0.2">
      <c r="A59" s="13"/>
    </row>
  </sheetData>
  <hyperlinks>
    <hyperlink ref="A6" location="'Tabela 1'!A1" display="Table 1: Insurance data for the period 1 January - 31 July 2018" xr:uid="{00000000-0004-0000-0100-000000000000}"/>
    <hyperlink ref="A5" location="'Tabela 1'!A1" display="Tablela 1: Podaci o osiguranju za period od 1.januara do 31. jula 2018." xr:uid="{00000000-0004-0000-0100-000001000000}"/>
    <hyperlink ref="A7" location="'Tabela 1'!A1" display="Grafik 1: Učešće vrsta osiguranja u ukupnoj  BFP" xr:uid="{00000000-0004-0000-0100-000002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1. jula 2018." xr:uid="{00000000-0004-0000-0100-000004000000}"/>
    <hyperlink ref="A10" location="'Tabela 2'!A1" display="Table 2: Gross Written Premium for the period 1 January - 31 July 2018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88"/>
  <sheetViews>
    <sheetView showGridLines="0" topLeftCell="A31" zoomScaleNormal="100" workbookViewId="0">
      <selection activeCell="A37" sqref="A37:C37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bestFit="1" customWidth="1"/>
    <col min="5" max="5" width="14.85546875" style="3" bestFit="1" customWidth="1"/>
    <col min="6" max="6" width="7" style="3" bestFit="1" customWidth="1"/>
    <col min="7" max="7" width="10.28515625" style="3" customWidth="1"/>
    <col min="8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4" customFormat="1" ht="15" x14ac:dyDescent="0.25">
      <c r="A2" s="104" t="s">
        <v>73</v>
      </c>
      <c r="B2" s="104"/>
      <c r="C2" s="104"/>
      <c r="D2" s="104"/>
      <c r="E2" s="26"/>
      <c r="F2" s="26"/>
      <c r="G2" s="26"/>
    </row>
    <row r="3" spans="1:14" s="25" customFormat="1" ht="14.25" x14ac:dyDescent="0.2">
      <c r="A3" s="107" t="s">
        <v>70</v>
      </c>
      <c r="B3" s="107"/>
      <c r="C3" s="107"/>
      <c r="D3" s="107"/>
      <c r="E3" s="27"/>
      <c r="F3" s="27"/>
      <c r="G3" s="27"/>
    </row>
    <row r="5" spans="1:14" s="17" customFormat="1" ht="21" customHeight="1" x14ac:dyDescent="0.2">
      <c r="A5" s="98" t="s">
        <v>20</v>
      </c>
      <c r="B5" s="101" t="s">
        <v>66</v>
      </c>
      <c r="C5" s="95" t="s">
        <v>68</v>
      </c>
      <c r="D5" s="95"/>
      <c r="E5" s="93" t="s">
        <v>53</v>
      </c>
      <c r="F5" s="93"/>
      <c r="G5" s="94"/>
    </row>
    <row r="6" spans="1:14" s="16" customFormat="1" ht="23.25" customHeight="1" x14ac:dyDescent="0.25">
      <c r="A6" s="99"/>
      <c r="B6" s="102"/>
      <c r="C6" s="91" t="s">
        <v>21</v>
      </c>
      <c r="D6" s="91" t="s">
        <v>67</v>
      </c>
      <c r="E6" s="91" t="s">
        <v>61</v>
      </c>
      <c r="F6" s="89" t="s">
        <v>65</v>
      </c>
      <c r="G6" s="90"/>
    </row>
    <row r="7" spans="1:14" ht="33" customHeight="1" x14ac:dyDescent="0.2">
      <c r="A7" s="100"/>
      <c r="B7" s="103"/>
      <c r="C7" s="92"/>
      <c r="D7" s="92"/>
      <c r="E7" s="92"/>
      <c r="F7" s="72" t="s">
        <v>64</v>
      </c>
      <c r="G7" s="73" t="s">
        <v>63</v>
      </c>
      <c r="K7" s="18"/>
      <c r="L7" s="19"/>
      <c r="M7" s="19"/>
      <c r="N7" s="19"/>
    </row>
    <row r="8" spans="1:14" s="5" customFormat="1" ht="22.5" x14ac:dyDescent="0.2">
      <c r="A8" s="52">
        <v>1</v>
      </c>
      <c r="B8" s="53" t="s">
        <v>22</v>
      </c>
      <c r="C8" s="54">
        <v>25150</v>
      </c>
      <c r="D8" s="54">
        <v>6142808.6600000095</v>
      </c>
      <c r="E8" s="55">
        <v>7227</v>
      </c>
      <c r="F8" s="54">
        <v>6629</v>
      </c>
      <c r="G8" s="56">
        <v>4425700.6400000025</v>
      </c>
      <c r="K8" s="1"/>
      <c r="L8" s="4"/>
      <c r="M8" s="4"/>
      <c r="N8" s="4"/>
    </row>
    <row r="9" spans="1:14" s="5" customFormat="1" ht="22.5" x14ac:dyDescent="0.2">
      <c r="A9" s="57">
        <v>2</v>
      </c>
      <c r="B9" s="58" t="s">
        <v>23</v>
      </c>
      <c r="C9" s="59">
        <v>20655</v>
      </c>
      <c r="D9" s="59">
        <v>1534307.1699999988</v>
      </c>
      <c r="E9" s="60">
        <v>8428</v>
      </c>
      <c r="F9" s="59">
        <v>7588</v>
      </c>
      <c r="G9" s="61">
        <v>830185.07000000193</v>
      </c>
    </row>
    <row r="10" spans="1:14" s="5" customFormat="1" ht="22.5" x14ac:dyDescent="0.2">
      <c r="A10" s="57">
        <v>3</v>
      </c>
      <c r="B10" s="58" t="s">
        <v>24</v>
      </c>
      <c r="C10" s="59">
        <v>10212</v>
      </c>
      <c r="D10" s="59">
        <v>3988504.0147706443</v>
      </c>
      <c r="E10" s="60">
        <v>2337</v>
      </c>
      <c r="F10" s="59">
        <v>2081</v>
      </c>
      <c r="G10" s="61">
        <v>2138072.6600000006</v>
      </c>
    </row>
    <row r="11" spans="1:14" s="5" customFormat="1" ht="22.5" x14ac:dyDescent="0.2">
      <c r="A11" s="57">
        <v>4</v>
      </c>
      <c r="B11" s="58" t="s">
        <v>25</v>
      </c>
      <c r="C11" s="59">
        <v>1</v>
      </c>
      <c r="D11" s="59">
        <v>138975.5596330275</v>
      </c>
      <c r="E11" s="60">
        <v>1</v>
      </c>
      <c r="F11" s="59">
        <v>0</v>
      </c>
      <c r="G11" s="61">
        <v>0</v>
      </c>
    </row>
    <row r="12" spans="1:14" s="5" customFormat="1" ht="22.5" x14ac:dyDescent="0.2">
      <c r="A12" s="57">
        <v>5</v>
      </c>
      <c r="B12" s="58" t="s">
        <v>26</v>
      </c>
      <c r="C12" s="59">
        <v>8</v>
      </c>
      <c r="D12" s="59">
        <v>219273.2163302752</v>
      </c>
      <c r="E12" s="60">
        <v>5</v>
      </c>
      <c r="F12" s="62">
        <v>4</v>
      </c>
      <c r="G12" s="63">
        <v>453931.97</v>
      </c>
    </row>
    <row r="13" spans="1:14" s="5" customFormat="1" ht="22.5" x14ac:dyDescent="0.2">
      <c r="A13" s="57">
        <v>6</v>
      </c>
      <c r="B13" s="58" t="s">
        <v>27</v>
      </c>
      <c r="C13" s="59">
        <v>40</v>
      </c>
      <c r="D13" s="59">
        <v>150061.23880733945</v>
      </c>
      <c r="E13" s="60">
        <v>2</v>
      </c>
      <c r="F13" s="59">
        <v>1</v>
      </c>
      <c r="G13" s="61">
        <v>151848.31</v>
      </c>
    </row>
    <row r="14" spans="1:14" s="5" customFormat="1" ht="22.5" customHeight="1" x14ac:dyDescent="0.2">
      <c r="A14" s="57">
        <v>7</v>
      </c>
      <c r="B14" s="58" t="s">
        <v>28</v>
      </c>
      <c r="C14" s="59">
        <v>166</v>
      </c>
      <c r="D14" s="59">
        <v>307121.78559633024</v>
      </c>
      <c r="E14" s="60">
        <v>72</v>
      </c>
      <c r="F14" s="59">
        <v>67</v>
      </c>
      <c r="G14" s="61">
        <v>7499</v>
      </c>
    </row>
    <row r="15" spans="1:14" s="5" customFormat="1" ht="45" x14ac:dyDescent="0.2">
      <c r="A15" s="57">
        <v>8</v>
      </c>
      <c r="B15" s="58" t="s">
        <v>29</v>
      </c>
      <c r="C15" s="59">
        <v>6928</v>
      </c>
      <c r="D15" s="59">
        <v>1817195.8339449542</v>
      </c>
      <c r="E15" s="60">
        <v>256</v>
      </c>
      <c r="F15" s="59">
        <v>196</v>
      </c>
      <c r="G15" s="61">
        <v>304082.86</v>
      </c>
    </row>
    <row r="16" spans="1:14" s="5" customFormat="1" ht="22.5" x14ac:dyDescent="0.2">
      <c r="A16" s="57">
        <v>9</v>
      </c>
      <c r="B16" s="58" t="s">
        <v>30</v>
      </c>
      <c r="C16" s="59">
        <v>9365</v>
      </c>
      <c r="D16" s="59">
        <v>4024284.8269724776</v>
      </c>
      <c r="E16" s="60">
        <v>1343</v>
      </c>
      <c r="F16" s="59">
        <v>1094</v>
      </c>
      <c r="G16" s="61">
        <v>888325.75999999966</v>
      </c>
    </row>
    <row r="17" spans="1:7" s="5" customFormat="1" ht="33.75" x14ac:dyDescent="0.2">
      <c r="A17" s="57">
        <v>10</v>
      </c>
      <c r="B17" s="58" t="s">
        <v>31</v>
      </c>
      <c r="C17" s="59">
        <v>196332</v>
      </c>
      <c r="D17" s="59">
        <v>21532339.868623827</v>
      </c>
      <c r="E17" s="60">
        <v>8483</v>
      </c>
      <c r="F17" s="59">
        <v>7006</v>
      </c>
      <c r="G17" s="61">
        <v>7761269.6399999987</v>
      </c>
    </row>
    <row r="18" spans="1:7" s="5" customFormat="1" ht="33.75" x14ac:dyDescent="0.2">
      <c r="A18" s="57">
        <v>11</v>
      </c>
      <c r="B18" s="58" t="s">
        <v>32</v>
      </c>
      <c r="C18" s="59">
        <v>22</v>
      </c>
      <c r="D18" s="59">
        <v>538024.51412844041</v>
      </c>
      <c r="E18" s="60">
        <v>94</v>
      </c>
      <c r="F18" s="59">
        <v>93</v>
      </c>
      <c r="G18" s="61">
        <v>10038</v>
      </c>
    </row>
    <row r="19" spans="1:7" s="5" customFormat="1" ht="33.75" x14ac:dyDescent="0.2">
      <c r="A19" s="57">
        <v>12</v>
      </c>
      <c r="B19" s="58" t="s">
        <v>33</v>
      </c>
      <c r="C19" s="59">
        <v>1836</v>
      </c>
      <c r="D19" s="59">
        <v>184108.08431192656</v>
      </c>
      <c r="E19" s="60">
        <v>25</v>
      </c>
      <c r="F19" s="59">
        <v>20</v>
      </c>
      <c r="G19" s="61">
        <v>14198.41</v>
      </c>
    </row>
    <row r="20" spans="1:7" s="5" customFormat="1" ht="22.5" customHeight="1" x14ac:dyDescent="0.2">
      <c r="A20" s="57">
        <v>13</v>
      </c>
      <c r="B20" s="58" t="s">
        <v>34</v>
      </c>
      <c r="C20" s="59">
        <v>1574</v>
      </c>
      <c r="D20" s="59">
        <v>1063307.7089908258</v>
      </c>
      <c r="E20" s="60">
        <v>507</v>
      </c>
      <c r="F20" s="59">
        <v>403</v>
      </c>
      <c r="G20" s="61">
        <v>83293.26999999999</v>
      </c>
    </row>
    <row r="21" spans="1:7" s="5" customFormat="1" ht="22.5" customHeight="1" x14ac:dyDescent="0.2">
      <c r="A21" s="57">
        <v>14</v>
      </c>
      <c r="B21" s="58" t="s">
        <v>35</v>
      </c>
      <c r="C21" s="59">
        <v>4</v>
      </c>
      <c r="D21" s="59">
        <v>247314.80100917432</v>
      </c>
      <c r="E21" s="60">
        <v>73</v>
      </c>
      <c r="F21" s="59">
        <v>61</v>
      </c>
      <c r="G21" s="61">
        <v>221580</v>
      </c>
    </row>
    <row r="22" spans="1:7" s="5" customFormat="1" ht="22.5" x14ac:dyDescent="0.2">
      <c r="A22" s="57">
        <v>15</v>
      </c>
      <c r="B22" s="58" t="s">
        <v>85</v>
      </c>
      <c r="C22" s="59">
        <v>89</v>
      </c>
      <c r="D22" s="59">
        <v>35633.036697247706</v>
      </c>
      <c r="E22" s="60">
        <v>7</v>
      </c>
      <c r="F22" s="59">
        <v>7</v>
      </c>
      <c r="G22" s="61">
        <v>4370.46</v>
      </c>
    </row>
    <row r="23" spans="1:7" s="5" customFormat="1" ht="22.5" x14ac:dyDescent="0.2">
      <c r="A23" s="57">
        <v>16</v>
      </c>
      <c r="B23" s="58" t="s">
        <v>36</v>
      </c>
      <c r="C23" s="59">
        <v>541</v>
      </c>
      <c r="D23" s="59">
        <v>147854.96229357799</v>
      </c>
      <c r="E23" s="60">
        <v>17</v>
      </c>
      <c r="F23" s="59">
        <v>14</v>
      </c>
      <c r="G23" s="61">
        <v>1706.5</v>
      </c>
    </row>
    <row r="24" spans="1:7" s="5" customFormat="1" ht="22.5" customHeight="1" x14ac:dyDescent="0.2">
      <c r="A24" s="57">
        <v>17</v>
      </c>
      <c r="B24" s="58" t="s">
        <v>37</v>
      </c>
      <c r="C24" s="59">
        <v>1821</v>
      </c>
      <c r="D24" s="59">
        <v>6027.9741284403608</v>
      </c>
      <c r="E24" s="60">
        <v>0</v>
      </c>
      <c r="F24" s="59">
        <v>0</v>
      </c>
      <c r="G24" s="61">
        <v>0</v>
      </c>
    </row>
    <row r="25" spans="1:7" s="5" customFormat="1" ht="22.5" x14ac:dyDescent="0.2">
      <c r="A25" s="57">
        <v>18</v>
      </c>
      <c r="B25" s="58" t="s">
        <v>38</v>
      </c>
      <c r="C25" s="59">
        <v>28957</v>
      </c>
      <c r="D25" s="59">
        <v>477678.67642202665</v>
      </c>
      <c r="E25" s="60">
        <v>1379</v>
      </c>
      <c r="F25" s="59">
        <v>1119</v>
      </c>
      <c r="G25" s="61">
        <v>183082.87999999989</v>
      </c>
    </row>
    <row r="26" spans="1:7" s="5" customFormat="1" ht="22.5" x14ac:dyDescent="0.2">
      <c r="A26" s="57">
        <v>19</v>
      </c>
      <c r="B26" s="58" t="s">
        <v>39</v>
      </c>
      <c r="C26" s="59">
        <v>6187</v>
      </c>
      <c r="D26" s="59">
        <v>55038.25</v>
      </c>
      <c r="E26" s="60">
        <v>203</v>
      </c>
      <c r="F26" s="59">
        <v>202</v>
      </c>
      <c r="G26" s="61">
        <v>13397.42</v>
      </c>
    </row>
    <row r="27" spans="1:7" s="5" customFormat="1" ht="22.5" x14ac:dyDescent="0.2">
      <c r="A27" s="57">
        <v>20</v>
      </c>
      <c r="B27" s="58" t="s">
        <v>40</v>
      </c>
      <c r="C27" s="59">
        <v>44569</v>
      </c>
      <c r="D27" s="59">
        <v>7141835.3900000248</v>
      </c>
      <c r="E27" s="60">
        <v>1301</v>
      </c>
      <c r="F27" s="59">
        <v>1054</v>
      </c>
      <c r="G27" s="61">
        <v>2807231.5799999996</v>
      </c>
    </row>
    <row r="28" spans="1:7" s="5" customFormat="1" ht="22.5" x14ac:dyDescent="0.2">
      <c r="A28" s="57">
        <v>21</v>
      </c>
      <c r="B28" s="58" t="s">
        <v>41</v>
      </c>
      <c r="C28" s="59">
        <v>63</v>
      </c>
      <c r="D28" s="59">
        <v>41800.79</v>
      </c>
      <c r="E28" s="60">
        <v>27</v>
      </c>
      <c r="F28" s="59">
        <v>26</v>
      </c>
      <c r="G28" s="61">
        <v>18288.86</v>
      </c>
    </row>
    <row r="29" spans="1:7" s="5" customFormat="1" ht="45" x14ac:dyDescent="0.2">
      <c r="A29" s="57">
        <v>22</v>
      </c>
      <c r="B29" s="58" t="s">
        <v>42</v>
      </c>
      <c r="C29" s="59">
        <v>40070</v>
      </c>
      <c r="D29" s="59">
        <v>806393.60999999731</v>
      </c>
      <c r="E29" s="60">
        <v>466</v>
      </c>
      <c r="F29" s="59">
        <v>428</v>
      </c>
      <c r="G29" s="61">
        <v>302859.24</v>
      </c>
    </row>
    <row r="30" spans="1:7" s="5" customFormat="1" ht="22.5" customHeight="1" x14ac:dyDescent="0.2">
      <c r="A30" s="57">
        <v>23</v>
      </c>
      <c r="B30" s="58" t="s">
        <v>43</v>
      </c>
      <c r="C30" s="59">
        <v>8</v>
      </c>
      <c r="D30" s="59">
        <v>2600</v>
      </c>
      <c r="E30" s="60">
        <v>0</v>
      </c>
      <c r="F30" s="59">
        <v>0</v>
      </c>
      <c r="G30" s="61">
        <v>0</v>
      </c>
    </row>
    <row r="31" spans="1:7" s="20" customFormat="1" ht="24.6" customHeight="1" x14ac:dyDescent="0.25">
      <c r="A31" s="64"/>
      <c r="B31" s="65" t="s">
        <v>45</v>
      </c>
      <c r="C31" s="66">
        <f>SUM(C8:C26)</f>
        <v>309888</v>
      </c>
      <c r="D31" s="66">
        <f t="shared" ref="D31:G31" si="0">SUM(D8:D26)</f>
        <v>42609860.182660542</v>
      </c>
      <c r="E31" s="66">
        <f>SUM(E8:E26)</f>
        <v>30459</v>
      </c>
      <c r="F31" s="66">
        <f t="shared" si="0"/>
        <v>26585</v>
      </c>
      <c r="G31" s="67">
        <f t="shared" si="0"/>
        <v>17492582.850000005</v>
      </c>
    </row>
    <row r="32" spans="1:7" s="20" customFormat="1" ht="24.6" customHeight="1" x14ac:dyDescent="0.25">
      <c r="A32" s="64"/>
      <c r="B32" s="65" t="s">
        <v>46</v>
      </c>
      <c r="C32" s="66">
        <f>SUM(C27:C30)</f>
        <v>84710</v>
      </c>
      <c r="D32" s="66">
        <f>SUM(D27:D30)</f>
        <v>7992629.7900000224</v>
      </c>
      <c r="E32" s="66">
        <f t="shared" ref="E32:F32" si="1">SUM(E27:E30)</f>
        <v>1794</v>
      </c>
      <c r="F32" s="66">
        <f t="shared" si="1"/>
        <v>1508</v>
      </c>
      <c r="G32" s="67">
        <f>SUM(G27:G30)</f>
        <v>3128379.6799999997</v>
      </c>
    </row>
    <row r="33" spans="1:7" s="20" customFormat="1" ht="24.6" customHeight="1" x14ac:dyDescent="0.25">
      <c r="A33" s="68"/>
      <c r="B33" s="69" t="s">
        <v>47</v>
      </c>
      <c r="C33" s="70">
        <f>C31+C32</f>
        <v>394598</v>
      </c>
      <c r="D33" s="70">
        <f t="shared" ref="D33:G33" si="2">D31+D32</f>
        <v>50602489.972660564</v>
      </c>
      <c r="E33" s="70">
        <f t="shared" si="2"/>
        <v>32253</v>
      </c>
      <c r="F33" s="70">
        <f t="shared" si="2"/>
        <v>28093</v>
      </c>
      <c r="G33" s="71">
        <f t="shared" si="2"/>
        <v>20620962.530000005</v>
      </c>
    </row>
    <row r="34" spans="1:7" x14ac:dyDescent="0.2">
      <c r="A34" s="3" t="s">
        <v>13</v>
      </c>
    </row>
    <row r="36" spans="1:7" ht="15" x14ac:dyDescent="0.2">
      <c r="A36" s="106" t="s">
        <v>19</v>
      </c>
      <c r="B36" s="106"/>
      <c r="C36" s="106"/>
    </row>
    <row r="37" spans="1:7" ht="14.25" x14ac:dyDescent="0.2">
      <c r="A37" s="105" t="s">
        <v>17</v>
      </c>
      <c r="B37" s="105"/>
      <c r="C37" s="105"/>
    </row>
    <row r="60" spans="1:4" x14ac:dyDescent="0.2">
      <c r="B60" s="97"/>
      <c r="C60" s="97"/>
      <c r="D60" s="97"/>
    </row>
    <row r="64" spans="1:4" x14ac:dyDescent="0.2">
      <c r="A64" s="3" t="s">
        <v>13</v>
      </c>
    </row>
    <row r="67" spans="1:2" s="8" customFormat="1" ht="12.75" x14ac:dyDescent="0.2">
      <c r="A67" s="96" t="s">
        <v>56</v>
      </c>
      <c r="B67" s="96"/>
    </row>
    <row r="88" spans="2:2" x14ac:dyDescent="0.2">
      <c r="B88" s="6"/>
    </row>
  </sheetData>
  <mergeCells count="14">
    <mergeCell ref="A67:B67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5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2"/>
  <sheetViews>
    <sheetView showGridLines="0" tabSelected="1" zoomScaleNormal="100" workbookViewId="0">
      <selection activeCell="F30" sqref="F30"/>
    </sheetView>
  </sheetViews>
  <sheetFormatPr defaultColWidth="9.140625" defaultRowHeight="11.25" x14ac:dyDescent="0.2"/>
  <cols>
    <col min="1" max="1" width="33" style="7" bestFit="1" customWidth="1"/>
    <col min="2" max="2" width="11.7109375" style="7" customWidth="1"/>
    <col min="3" max="3" width="11.28515625" style="7" customWidth="1"/>
    <col min="4" max="4" width="11.7109375" style="7" customWidth="1"/>
    <col min="5" max="5" width="12.5703125" style="7" customWidth="1"/>
    <col min="6" max="11" width="11.7109375" style="7" customWidth="1"/>
    <col min="12" max="12" width="12.140625" style="7" customWidth="1"/>
    <col min="13" max="13" width="11.7109375" style="7" customWidth="1"/>
    <col min="14" max="14" width="9" style="7" customWidth="1"/>
    <col min="15" max="16384" width="9.140625" style="7"/>
  </cols>
  <sheetData>
    <row r="2" spans="1:14" s="22" customFormat="1" ht="15" customHeight="1" x14ac:dyDescent="0.2">
      <c r="A2" s="109" t="s">
        <v>71</v>
      </c>
      <c r="B2" s="109"/>
      <c r="C2" s="109"/>
      <c r="D2" s="109"/>
      <c r="E2" s="109"/>
      <c r="F2" s="109"/>
      <c r="G2" s="28"/>
      <c r="H2" s="28"/>
      <c r="I2" s="28"/>
      <c r="J2" s="28"/>
      <c r="K2" s="28"/>
      <c r="L2" s="28"/>
      <c r="M2" s="28"/>
      <c r="N2" s="28"/>
    </row>
    <row r="3" spans="1:14" s="23" customFormat="1" ht="14.25" customHeight="1" x14ac:dyDescent="0.2">
      <c r="A3" s="110" t="s">
        <v>72</v>
      </c>
      <c r="B3" s="110"/>
      <c r="C3" s="110"/>
      <c r="D3" s="110"/>
      <c r="E3" s="110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M4" s="108"/>
      <c r="N4" s="108"/>
    </row>
    <row r="5" spans="1:14" s="15" customFormat="1" ht="24" customHeight="1" x14ac:dyDescent="0.2">
      <c r="A5" s="115" t="s">
        <v>52</v>
      </c>
      <c r="B5" s="112" t="s">
        <v>48</v>
      </c>
      <c r="C5" s="112"/>
      <c r="D5" s="112"/>
      <c r="E5" s="112"/>
      <c r="F5" s="112" t="s">
        <v>49</v>
      </c>
      <c r="G5" s="112"/>
      <c r="H5" s="112"/>
      <c r="I5" s="112"/>
      <c r="J5" s="112" t="s">
        <v>50</v>
      </c>
      <c r="K5" s="112"/>
      <c r="L5" s="112"/>
      <c r="M5" s="112"/>
      <c r="N5" s="113"/>
    </row>
    <row r="6" spans="1:14" s="14" customFormat="1" ht="36" x14ac:dyDescent="0.2">
      <c r="A6" s="116"/>
      <c r="B6" s="74" t="s">
        <v>74</v>
      </c>
      <c r="C6" s="74" t="s">
        <v>75</v>
      </c>
      <c r="D6" s="74" t="s">
        <v>76</v>
      </c>
      <c r="E6" s="74" t="s">
        <v>77</v>
      </c>
      <c r="F6" s="74" t="s">
        <v>78</v>
      </c>
      <c r="G6" s="74" t="s">
        <v>79</v>
      </c>
      <c r="H6" s="74" t="s">
        <v>76</v>
      </c>
      <c r="I6" s="74" t="s">
        <v>80</v>
      </c>
      <c r="J6" s="74" t="s">
        <v>81</v>
      </c>
      <c r="K6" s="74" t="s">
        <v>82</v>
      </c>
      <c r="L6" s="74" t="s">
        <v>83</v>
      </c>
      <c r="M6" s="74" t="s">
        <v>84</v>
      </c>
      <c r="N6" s="75" t="s">
        <v>51</v>
      </c>
    </row>
    <row r="7" spans="1:14" ht="14.25" customHeight="1" x14ac:dyDescent="0.2">
      <c r="A7" s="42" t="s">
        <v>0</v>
      </c>
      <c r="B7" s="85">
        <v>17450164.460000001</v>
      </c>
      <c r="C7" s="86">
        <v>18363528.452660542</v>
      </c>
      <c r="D7" s="43">
        <f>B7/$B$18</f>
        <v>0.43850136279737467</v>
      </c>
      <c r="E7" s="43">
        <f>C7/$C$18</f>
        <v>0.43096899107247749</v>
      </c>
      <c r="F7" s="44"/>
      <c r="G7" s="45"/>
      <c r="H7" s="45"/>
      <c r="I7" s="45"/>
      <c r="J7" s="85">
        <f>B7</f>
        <v>17450164.460000001</v>
      </c>
      <c r="K7" s="85">
        <f>C7</f>
        <v>18363528.452660542</v>
      </c>
      <c r="L7" s="43">
        <f>J7/$J$18</f>
        <v>0.36823191210083994</v>
      </c>
      <c r="M7" s="43">
        <f>K7/$K$18</f>
        <v>0.36289772697910933</v>
      </c>
      <c r="N7" s="46">
        <f>K7/J7*100</f>
        <v>105.23412827858552</v>
      </c>
    </row>
    <row r="8" spans="1:14" ht="14.25" customHeight="1" x14ac:dyDescent="0.2">
      <c r="A8" s="42" t="s">
        <v>1</v>
      </c>
      <c r="B8" s="85">
        <v>7558167.8500000006</v>
      </c>
      <c r="C8" s="86">
        <v>7756969.3299999991</v>
      </c>
      <c r="D8" s="43">
        <f>B8/$B$18</f>
        <v>0.18992754538637185</v>
      </c>
      <c r="E8" s="43">
        <f>C8/$C$18</f>
        <v>0.18204634553474985</v>
      </c>
      <c r="F8" s="44"/>
      <c r="G8" s="45"/>
      <c r="H8" s="45"/>
      <c r="I8" s="45"/>
      <c r="J8" s="85">
        <f t="shared" ref="J8:J11" si="0">B8</f>
        <v>7558167.8500000006</v>
      </c>
      <c r="K8" s="85">
        <f>C8</f>
        <v>7756969.3299999991</v>
      </c>
      <c r="L8" s="43">
        <f t="shared" ref="L8:L17" si="1">J8/$J$18</f>
        <v>0.15949182632428865</v>
      </c>
      <c r="M8" s="43">
        <f>K8/$K$18</f>
        <v>0.1532922469317613</v>
      </c>
      <c r="N8" s="46">
        <f t="shared" ref="N8:N17" si="2">K8/J8*100</f>
        <v>102.63028665075224</v>
      </c>
    </row>
    <row r="9" spans="1:14" ht="14.25" customHeight="1" x14ac:dyDescent="0.2">
      <c r="A9" s="42" t="s">
        <v>2</v>
      </c>
      <c r="B9" s="85">
        <v>2248207.0499999998</v>
      </c>
      <c r="C9" s="86">
        <v>3133795.52</v>
      </c>
      <c r="D9" s="43">
        <f t="shared" ref="D9:D10" si="3">B9/$B$18</f>
        <v>5.649470281701089E-2</v>
      </c>
      <c r="E9" s="43">
        <f t="shared" ref="E9:E11" si="4">C9/$C$18</f>
        <v>7.3546252124883818E-2</v>
      </c>
      <c r="F9" s="44"/>
      <c r="G9" s="45"/>
      <c r="H9" s="45"/>
      <c r="I9" s="45"/>
      <c r="J9" s="85">
        <f t="shared" si="0"/>
        <v>2248207.0499999998</v>
      </c>
      <c r="K9" s="85">
        <f t="shared" ref="K9:K10" si="5">C9</f>
        <v>3133795.52</v>
      </c>
      <c r="L9" s="43">
        <f t="shared" si="1"/>
        <v>4.7441477283365875E-2</v>
      </c>
      <c r="M9" s="43">
        <f t="shared" ref="M9:M18" si="6">K9/$K$18</f>
        <v>6.1929670757830284E-2</v>
      </c>
      <c r="N9" s="46">
        <f t="shared" si="2"/>
        <v>139.39087683227399</v>
      </c>
    </row>
    <row r="10" spans="1:14" ht="14.25" customHeight="1" x14ac:dyDescent="0.2">
      <c r="A10" s="42" t="s">
        <v>3</v>
      </c>
      <c r="B10" s="85">
        <v>5763426.2400000002</v>
      </c>
      <c r="C10" s="86">
        <v>6494257.6199999982</v>
      </c>
      <c r="D10" s="43">
        <f t="shared" si="3"/>
        <v>0.14482787634553612</v>
      </c>
      <c r="E10" s="43">
        <f t="shared" si="4"/>
        <v>0.15241208471842727</v>
      </c>
      <c r="F10" s="44"/>
      <c r="G10" s="45"/>
      <c r="H10" s="45"/>
      <c r="I10" s="45"/>
      <c r="J10" s="85">
        <f t="shared" si="0"/>
        <v>5763426.2400000002</v>
      </c>
      <c r="K10" s="85">
        <f t="shared" si="5"/>
        <v>6494257.6199999982</v>
      </c>
      <c r="L10" s="43">
        <f t="shared" si="1"/>
        <v>0.12161933885907654</v>
      </c>
      <c r="M10" s="43">
        <f>K10/$K$18</f>
        <v>0.12833869780474075</v>
      </c>
      <c r="N10" s="46">
        <f t="shared" si="2"/>
        <v>112.68050200638984</v>
      </c>
    </row>
    <row r="11" spans="1:14" ht="12" x14ac:dyDescent="0.2">
      <c r="A11" s="42" t="s">
        <v>4</v>
      </c>
      <c r="B11" s="85">
        <v>6775040.6200000001</v>
      </c>
      <c r="C11" s="86">
        <v>6861309.2599999998</v>
      </c>
      <c r="D11" s="43">
        <f>B11/$B$18</f>
        <v>0.17024851265370652</v>
      </c>
      <c r="E11" s="43">
        <f t="shared" si="4"/>
        <v>0.16102632654946167</v>
      </c>
      <c r="F11" s="44"/>
      <c r="G11" s="45"/>
      <c r="H11" s="47"/>
      <c r="I11" s="47"/>
      <c r="J11" s="85">
        <f t="shared" si="0"/>
        <v>6775040.6200000001</v>
      </c>
      <c r="K11" s="85">
        <f>C11</f>
        <v>6861309.2599999998</v>
      </c>
      <c r="L11" s="43">
        <f t="shared" si="1"/>
        <v>0.14296634096384098</v>
      </c>
      <c r="M11" s="43">
        <f t="shared" si="6"/>
        <v>0.13559232589605977</v>
      </c>
      <c r="N11" s="46">
        <f t="shared" si="2"/>
        <v>101.27333022543561</v>
      </c>
    </row>
    <row r="12" spans="1:14" ht="14.45" customHeight="1" x14ac:dyDescent="0.2">
      <c r="A12" s="48" t="s">
        <v>10</v>
      </c>
      <c r="B12" s="49"/>
      <c r="C12" s="49"/>
      <c r="D12" s="49"/>
      <c r="E12" s="49"/>
      <c r="F12" s="87">
        <v>794686.05</v>
      </c>
      <c r="G12" s="87">
        <v>1077405.51</v>
      </c>
      <c r="H12" s="50">
        <f>F12/$F$18</f>
        <v>0.10464581795768113</v>
      </c>
      <c r="I12" s="50">
        <f>G12/$G$18</f>
        <v>0.13479988308378232</v>
      </c>
      <c r="J12" s="87">
        <f>F12</f>
        <v>794686.05</v>
      </c>
      <c r="K12" s="85">
        <f>G12</f>
        <v>1077405.51</v>
      </c>
      <c r="L12" s="43">
        <f t="shared" si="1"/>
        <v>1.6769398614101295E-2</v>
      </c>
      <c r="M12" s="43">
        <f t="shared" si="6"/>
        <v>2.1291551436952792E-2</v>
      </c>
      <c r="N12" s="46">
        <f t="shared" si="2"/>
        <v>135.57624548713295</v>
      </c>
    </row>
    <row r="13" spans="1:14" ht="14.25" customHeight="1" x14ac:dyDescent="0.2">
      <c r="A13" s="48" t="s">
        <v>5</v>
      </c>
      <c r="B13" s="49"/>
      <c r="C13" s="49"/>
      <c r="D13" s="49"/>
      <c r="E13" s="49"/>
      <c r="F13" s="87">
        <v>2086937.3599999999</v>
      </c>
      <c r="G13" s="87">
        <v>2361231.9</v>
      </c>
      <c r="H13" s="50">
        <f>F13/$F$18</f>
        <v>0.27481200539967149</v>
      </c>
      <c r="I13" s="50">
        <f t="shared" ref="I13:I17" si="7">G13/$G$18</f>
        <v>0.29542617064738896</v>
      </c>
      <c r="J13" s="87">
        <f t="shared" ref="J13:J17" si="8">F13</f>
        <v>2086937.3599999999</v>
      </c>
      <c r="K13" s="85">
        <f t="shared" ref="K13:K17" si="9">G13</f>
        <v>2361231.9</v>
      </c>
      <c r="L13" s="43">
        <f t="shared" si="1"/>
        <v>4.403837776251416E-2</v>
      </c>
      <c r="M13" s="43">
        <f>K13/$K$18</f>
        <v>4.6662366199912757E-2</v>
      </c>
      <c r="N13" s="46">
        <f t="shared" si="2"/>
        <v>113.14340071999094</v>
      </c>
    </row>
    <row r="14" spans="1:14" ht="14.25" customHeight="1" x14ac:dyDescent="0.2">
      <c r="A14" s="48" t="s">
        <v>6</v>
      </c>
      <c r="B14" s="49"/>
      <c r="C14" s="49"/>
      <c r="D14" s="49"/>
      <c r="E14" s="49"/>
      <c r="F14" s="87">
        <v>77176.62</v>
      </c>
      <c r="G14" s="88"/>
      <c r="H14" s="50">
        <f t="shared" ref="H14:H17" si="10">F14/$F$18</f>
        <v>1.0162768714902107E-2</v>
      </c>
      <c r="I14" s="50">
        <f t="shared" si="7"/>
        <v>0</v>
      </c>
      <c r="J14" s="87">
        <f t="shared" si="8"/>
        <v>77176.62</v>
      </c>
      <c r="K14" s="85">
        <f t="shared" si="9"/>
        <v>0</v>
      </c>
      <c r="L14" s="43">
        <f t="shared" si="1"/>
        <v>1.6285745854844466E-3</v>
      </c>
      <c r="M14" s="51"/>
      <c r="N14" s="46">
        <f t="shared" si="2"/>
        <v>0</v>
      </c>
    </row>
    <row r="15" spans="1:14" ht="14.25" customHeight="1" x14ac:dyDescent="0.2">
      <c r="A15" s="48" t="s">
        <v>7</v>
      </c>
      <c r="B15" s="49"/>
      <c r="C15" s="49"/>
      <c r="D15" s="49"/>
      <c r="E15" s="49"/>
      <c r="F15" s="87">
        <v>1057859.3</v>
      </c>
      <c r="G15" s="87">
        <v>1094470</v>
      </c>
      <c r="H15" s="50">
        <f t="shared" si="10"/>
        <v>0.13930098777075547</v>
      </c>
      <c r="I15" s="50">
        <f t="shared" si="7"/>
        <v>0.13693491138606412</v>
      </c>
      <c r="J15" s="87">
        <f t="shared" si="8"/>
        <v>1057859.3</v>
      </c>
      <c r="K15" s="85">
        <f t="shared" si="9"/>
        <v>1094470</v>
      </c>
      <c r="L15" s="43">
        <f>J15/$J$18</f>
        <v>2.232285854185331E-2</v>
      </c>
      <c r="M15" s="43">
        <f>K15/$K$18</f>
        <v>2.1628777730310401E-2</v>
      </c>
      <c r="N15" s="46">
        <f t="shared" si="2"/>
        <v>103.46082886448131</v>
      </c>
    </row>
    <row r="16" spans="1:14" ht="14.25" customHeight="1" x14ac:dyDescent="0.2">
      <c r="A16" s="48" t="s">
        <v>8</v>
      </c>
      <c r="B16" s="49"/>
      <c r="C16" s="49"/>
      <c r="D16" s="49"/>
      <c r="E16" s="49"/>
      <c r="F16" s="87">
        <v>2647370.13</v>
      </c>
      <c r="G16" s="87">
        <v>3459522</v>
      </c>
      <c r="H16" s="50">
        <f t="shared" si="10"/>
        <v>0.34861089192465705</v>
      </c>
      <c r="I16" s="50">
        <f t="shared" si="7"/>
        <v>0.43283903488276454</v>
      </c>
      <c r="J16" s="87">
        <f t="shared" si="8"/>
        <v>2647370.13</v>
      </c>
      <c r="K16" s="85">
        <f t="shared" si="9"/>
        <v>3459522</v>
      </c>
      <c r="L16" s="43">
        <f t="shared" si="1"/>
        <v>5.5864583238922044E-2</v>
      </c>
      <c r="M16" s="43">
        <f t="shared" si="6"/>
        <v>6.8366636263322803E-2</v>
      </c>
      <c r="N16" s="46">
        <f t="shared" si="2"/>
        <v>130.67768502774487</v>
      </c>
    </row>
    <row r="17" spans="1:14" ht="14.25" customHeight="1" x14ac:dyDescent="0.2">
      <c r="A17" s="48" t="s">
        <v>9</v>
      </c>
      <c r="B17" s="49"/>
      <c r="C17" s="49"/>
      <c r="D17" s="49"/>
      <c r="E17" s="49"/>
      <c r="F17" s="87">
        <v>930025.09</v>
      </c>
      <c r="G17" s="88"/>
      <c r="H17" s="50">
        <f t="shared" si="10"/>
        <v>0.12246752823233276</v>
      </c>
      <c r="I17" s="50">
        <f t="shared" si="7"/>
        <v>0</v>
      </c>
      <c r="J17" s="87">
        <f t="shared" si="8"/>
        <v>930025.09</v>
      </c>
      <c r="K17" s="85">
        <f t="shared" si="9"/>
        <v>0</v>
      </c>
      <c r="L17" s="43">
        <f t="shared" si="1"/>
        <v>1.9625311725712854E-2</v>
      </c>
      <c r="M17" s="51"/>
      <c r="N17" s="46">
        <f t="shared" si="2"/>
        <v>0</v>
      </c>
    </row>
    <row r="18" spans="1:14" s="21" customFormat="1" ht="18.2" customHeight="1" x14ac:dyDescent="0.25">
      <c r="A18" s="76" t="s">
        <v>62</v>
      </c>
      <c r="B18" s="77">
        <f>SUM(B7:B17)</f>
        <v>39795006.219999999</v>
      </c>
      <c r="C18" s="77">
        <f t="shared" ref="C18:K18" si="11">SUM(C7:C17)</f>
        <v>42609860.182660535</v>
      </c>
      <c r="D18" s="78">
        <f>B18/B18</f>
        <v>1</v>
      </c>
      <c r="E18" s="78">
        <f>C18/C18</f>
        <v>1</v>
      </c>
      <c r="F18" s="77">
        <f t="shared" si="11"/>
        <v>7594054.5499999998</v>
      </c>
      <c r="G18" s="77">
        <f t="shared" si="11"/>
        <v>7992629.4100000001</v>
      </c>
      <c r="H18" s="78">
        <f t="shared" si="11"/>
        <v>1</v>
      </c>
      <c r="I18" s="78">
        <f t="shared" ref="I18" si="12">G18/$G$18</f>
        <v>1</v>
      </c>
      <c r="J18" s="77">
        <f t="shared" si="11"/>
        <v>47389060.769999996</v>
      </c>
      <c r="K18" s="77">
        <f t="shared" si="11"/>
        <v>50602489.592660531</v>
      </c>
      <c r="L18" s="79">
        <f>J18/J18</f>
        <v>1</v>
      </c>
      <c r="M18" s="79">
        <f t="shared" si="6"/>
        <v>1</v>
      </c>
      <c r="N18" s="80">
        <f>K18/J18*100</f>
        <v>106.78095064651465</v>
      </c>
    </row>
    <row r="19" spans="1:14" x14ac:dyDescent="0.2">
      <c r="A19" s="7" t="s">
        <v>44</v>
      </c>
      <c r="B19" s="39"/>
      <c r="D19" s="39"/>
      <c r="E19" s="39"/>
      <c r="F19" s="39"/>
      <c r="H19" s="38"/>
      <c r="K19" s="38"/>
    </row>
    <row r="20" spans="1:14" x14ac:dyDescent="0.2">
      <c r="C20" s="82"/>
      <c r="G20" s="82"/>
    </row>
    <row r="21" spans="1:14" x14ac:dyDescent="0.2">
      <c r="A21" s="7" t="s">
        <v>11</v>
      </c>
    </row>
    <row r="22" spans="1:14" ht="13.5" customHeight="1" x14ac:dyDescent="0.2">
      <c r="A22" s="114" t="s">
        <v>18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14" x14ac:dyDescent="0.2">
      <c r="A23" s="111" t="s">
        <v>57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5" spans="1:14" x14ac:dyDescent="0.2">
      <c r="A25" s="7" t="s">
        <v>12</v>
      </c>
    </row>
    <row r="26" spans="1:14" x14ac:dyDescent="0.2">
      <c r="A26" s="111" t="s">
        <v>14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4" x14ac:dyDescent="0.2">
      <c r="A27" s="111" t="s">
        <v>58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32" spans="1:14" ht="12.75" x14ac:dyDescent="0.2">
      <c r="A32" s="30" t="s">
        <v>54</v>
      </c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ignoredErrors>
    <ignoredError sqref="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2018-07-26T07:19:07Z</cp:lastPrinted>
  <dcterms:created xsi:type="dcterms:W3CDTF">2018-02-21T07:14:25Z</dcterms:created>
  <dcterms:modified xsi:type="dcterms:W3CDTF">2019-08-22T12:29:56Z</dcterms:modified>
</cp:coreProperties>
</file>