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256" windowHeight="12108" activeTab="1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C33" i="1" l="1"/>
  <c r="C31" i="1"/>
  <c r="F31" i="1" l="1"/>
  <c r="F32" i="1"/>
  <c r="F33" i="1" l="1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H12" i="3" l="1"/>
  <c r="H13" i="3"/>
  <c r="E8" i="3"/>
  <c r="E7" i="3"/>
  <c r="D8" i="3"/>
  <c r="D7" i="3"/>
  <c r="D11" i="3"/>
  <c r="H17" i="3"/>
  <c r="H14" i="3"/>
  <c r="H15" i="3"/>
  <c r="H16" i="3"/>
  <c r="I15" i="3"/>
  <c r="I16" i="3"/>
  <c r="I13" i="3"/>
  <c r="I17" i="3"/>
  <c r="I14" i="3"/>
  <c r="I12" i="3"/>
  <c r="E9" i="3"/>
  <c r="E10" i="3"/>
  <c r="E11" i="3"/>
  <c r="D9" i="3"/>
  <c r="D10" i="3"/>
  <c r="N12" i="3"/>
  <c r="N14" i="3"/>
  <c r="N11" i="3"/>
  <c r="N10" i="3"/>
  <c r="N17" i="3"/>
  <c r="D18" i="3"/>
  <c r="N16" i="3"/>
  <c r="N15" i="3"/>
  <c r="N13" i="3"/>
  <c r="N9" i="3"/>
  <c r="N8" i="3"/>
  <c r="E18" i="3"/>
  <c r="I18" i="3"/>
  <c r="K18" i="3"/>
  <c r="J18" i="3"/>
  <c r="D32" i="1"/>
  <c r="G32" i="1"/>
  <c r="E32" i="1"/>
  <c r="E33" i="1" s="1"/>
  <c r="C32" i="1"/>
  <c r="D31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<sst xmlns="http://schemas.openxmlformats.org/spreadsheetml/2006/main" count="97" uniqueCount="91">
  <si>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</si>
  <si>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</si>
  <si>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</si>
  <si>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</si>
  <si>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</si>
  <si>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</si>
  <si>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</si>
  <si>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</si>
  <si>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</si>
  <si>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</si>
  <si>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</si>
  <si>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</si>
  <si>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</si>
  <si>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</si>
  <si>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</si>
  <si>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</si>
  <si>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</si>
  <si>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</si>
  <si>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</si>
  <si>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</si>
  <si>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</si>
  <si>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</si>
  <si>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</si>
  <si>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</si>
  <si>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</si>
  <si>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</si>
  <si>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</si>
  <si>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</si>
  <si>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</si>
  <si>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</si>
  <si>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</si>
  <si>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</si>
  <si>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</si>
  <si>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</si>
  <si>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</si>
  <si>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</si>
  <si>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</si>
  <si>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</si>
  <si>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</si>
  <si>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</si>
  <si>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</si>
  <si>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</si>
  <si>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</si>
  <si>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</si>
  <si>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</si>
  <si>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</si>
  <si>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</si>
  <si>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</si>
  <si>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</si>
  <si>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</si>
  <si>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</si>
  <si>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</si>
  <si>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</si>
  <si>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</si>
  <si>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</si>
  <si>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</si>
  <si>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</si>
  <si>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</si>
  <si>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</si>
  <si>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</si>
  <si>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</si>
  <si>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</si>
  <si>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</si>
  <si>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</si>
  <si>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</si>
  <si>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</si>
  <si>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</si>
  <si>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</si>
  <si>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</si>
  <si>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</si>
  <si>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</si>
  <si>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Tablela 1: Podaci o osiguranju za period od 1. januara do 31. avgusta 2018.</t>
  </si>
  <si>
    <t>Table 1: Insurance data for the period 1 January - 31 August 2018</t>
  </si>
  <si>
    <t>za period od 1. januara do 31. avgusta 2018.</t>
  </si>
  <si>
    <t>for the period 1 January - 31 August 2018</t>
  </si>
  <si>
    <t>Septembar, 2018.</t>
  </si>
  <si>
    <t>September, 2018</t>
  </si>
  <si>
    <t>Tablela 1: Podaci o osiguranju za period od 1.januara do 31. avgusta 2018.</t>
  </si>
  <si>
    <t>Tablela 2: Bruto fakturisana premija za period od 1. januara do 31. avgusta 2018.</t>
  </si>
  <si>
    <t>Table 2: Gross Written Premium for the period 1 January - 31 August 2018</t>
  </si>
  <si>
    <r>
      <t xml:space="preserve">BFP/ </t>
    </r>
    <r>
      <rPr>
        <sz val="9"/>
        <color theme="0"/>
        <rFont val="Arial"/>
        <family val="2"/>
        <charset val="238"/>
      </rPr>
      <t>GWP 
VIII. 2017</t>
    </r>
  </si>
  <si>
    <r>
      <t xml:space="preserve">BFP/ </t>
    </r>
    <r>
      <rPr>
        <sz val="9"/>
        <color theme="0"/>
        <rFont val="Arial"/>
        <family val="2"/>
        <charset val="238"/>
      </rPr>
      <t>GWP
VIII.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</si>
  <si>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VIII.2017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</si>
  <si>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VIII.2018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</si>
  <si>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VIII</t>
    </r>
    <r>
      <rPr>
        <b/>
        <sz val="9"/>
        <color theme="0"/>
        <rFont val="Arial"/>
        <family val="2"/>
        <charset val="238"/>
      </rPr>
      <t xml:space="preserve">.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</si>
  <si>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VIII</t>
    </r>
    <r>
      <rPr>
        <b/>
        <sz val="9"/>
        <color theme="0"/>
        <rFont val="Arial"/>
        <family val="2"/>
        <charset val="238"/>
      </rPr>
      <t>.</t>
    </r>
    <r>
      <rPr>
        <sz val="9"/>
        <color theme="0"/>
        <rFont val="Arial"/>
        <family val="2"/>
        <charset val="238"/>
      </rPr>
      <t xml:space="preserve"> 2018</t>
    </r>
  </si>
  <si>
    <r>
      <t xml:space="preserve">Učešće/ 
</t>
    </r>
    <r>
      <rPr>
        <sz val="9"/>
        <color theme="0"/>
        <rFont val="Arial"/>
        <family val="2"/>
        <charset val="238"/>
      </rPr>
      <t>Share VIII.2018</t>
    </r>
  </si>
  <si>
    <r>
      <t xml:space="preserve">BFP/ </t>
    </r>
    <r>
      <rPr>
        <sz val="9"/>
        <color theme="0"/>
        <rFont val="Arial"/>
        <family val="2"/>
        <charset val="238"/>
      </rPr>
      <t>GWP
 VIII. 2017</t>
    </r>
  </si>
  <si>
    <r>
      <t xml:space="preserve">BFP/ </t>
    </r>
    <r>
      <rPr>
        <sz val="9"/>
        <color theme="0"/>
        <rFont val="Arial"/>
        <family val="2"/>
        <charset val="238"/>
      </rPr>
      <t>GWP
VIII.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</si>
  <si>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VIII.2017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</si>
  <si>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VIII.2018</t>
    </r>
    <r>
      <rPr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</si>
</sst>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3" fontId="58" fillId="2" borderId="14" xfId="3" applyNumberFormat="1" applyFont="1" applyFill="1" applyBorder="1" applyAlignment="1">
      <alignment horizontal="left" vertical="center"/>
    </xf>
    <xf numFmtId="3" fontId="59" fillId="3" borderId="15" xfId="3" applyNumberFormat="1" applyFont="1" applyFill="1" applyBorder="1" applyAlignment="1">
      <alignment horizontal="center" vertical="center" wrapText="1"/>
    </xf>
    <xf numFmtId="3" fontId="58" fillId="3" borderId="15" xfId="6" applyNumberFormat="1" applyFont="1" applyFill="1" applyBorder="1" applyAlignment="1">
      <alignment horizontal="center" vertical="center"/>
    </xf>
    <xf numFmtId="171" fontId="58" fillId="3" borderId="15" xfId="6" applyNumberFormat="1" applyFont="1" applyFill="1" applyBorder="1" applyAlignment="1">
      <alignment horizontal="center" vertical="center"/>
    </xf>
    <xf numFmtId="3" fontId="59" fillId="36" borderId="15" xfId="3" applyNumberFormat="1" applyFont="1" applyFill="1" applyBorder="1" applyAlignment="1">
      <alignment horizontal="center" vertical="center" wrapText="1"/>
    </xf>
    <xf numFmtId="3" fontId="58" fillId="36" borderId="15" xfId="6" applyNumberFormat="1" applyFont="1" applyFill="1" applyBorder="1" applyAlignment="1">
      <alignment horizontal="center" vertical="center"/>
    </xf>
    <xf numFmtId="172" fontId="58" fillId="3" borderId="16" xfId="6" applyNumberFormat="1" applyFont="1" applyFill="1" applyBorder="1" applyAlignment="1">
      <alignment horizontal="center" vertical="center"/>
    </xf>
    <xf numFmtId="3" fontId="59" fillId="35" borderId="15" xfId="5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left"/>
    </xf>
    <xf numFmtId="3" fontId="48" fillId="35" borderId="15" xfId="0" applyNumberFormat="1" applyFont="1" applyFill="1" applyBorder="1" applyAlignment="1">
      <alignment horizontal="center"/>
    </xf>
    <xf numFmtId="3" fontId="48" fillId="2" borderId="15" xfId="0" applyNumberFormat="1" applyFont="1" applyFill="1" applyBorder="1" applyAlignment="1">
      <alignment horizontal="center"/>
    </xf>
    <xf numFmtId="171" fontId="48" fillId="2" borderId="15" xfId="0" applyNumberFormat="1" applyFont="1" applyFill="1" applyBorder="1" applyAlignment="1">
      <alignment horizontal="center"/>
    </xf>
    <xf numFmtId="171" fontId="58" fillId="36" borderId="15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0" fontId="38" fillId="3" borderId="12" xfId="3" applyFont="1" applyFill="1" applyBorder="1" applyAlignment="1">
      <alignment horizontal="left" vertical="center" wrapText="1"/>
    </xf>
    <xf numFmtId="167" fontId="37" fillId="3" borderId="12" xfId="6" applyNumberFormat="1" applyFont="1" applyFill="1" applyBorder="1" applyAlignment="1">
      <alignment horizontal="center" vertical="center" wrapText="1"/>
    </xf>
    <xf numFmtId="167" fontId="38" fillId="3" borderId="12" xfId="6" applyNumberFormat="1" applyFont="1" applyFill="1" applyBorder="1" applyAlignment="1">
      <alignment horizontal="center" vertical="center" wrapText="1"/>
    </xf>
    <xf numFmtId="167" fontId="37" fillId="3" borderId="13" xfId="6" applyNumberFormat="1" applyFont="1" applyFill="1" applyBorder="1" applyAlignment="1">
      <alignment horizontal="center" vertical="center" wrapText="1"/>
    </xf>
    <xf numFmtId="165" fontId="37" fillId="2" borderId="14" xfId="3" applyNumberFormat="1" applyFont="1" applyFill="1" applyBorder="1" applyAlignment="1">
      <alignment horizontal="center" vertical="center" wrapText="1"/>
    </xf>
    <xf numFmtId="0" fontId="38" fillId="3" borderId="15" xfId="3" applyFont="1" applyFill="1" applyBorder="1" applyAlignment="1">
      <alignment horizontal="left" vertical="center" wrapText="1"/>
    </xf>
    <xf numFmtId="167" fontId="37" fillId="3" borderId="15" xfId="6" applyNumberFormat="1" applyFont="1" applyFill="1" applyBorder="1" applyAlignment="1">
      <alignment horizontal="center" vertical="center" wrapText="1"/>
    </xf>
    <xf numFmtId="167" fontId="38" fillId="3" borderId="15" xfId="6" applyNumberFormat="1" applyFont="1" applyFill="1" applyBorder="1" applyAlignment="1">
      <alignment horizontal="center" vertical="center" wrapText="1"/>
    </xf>
    <xf numFmtId="167" fontId="37" fillId="3" borderId="16" xfId="6" applyNumberFormat="1" applyFont="1" applyFill="1" applyBorder="1" applyAlignment="1">
      <alignment horizontal="center" vertical="center" wrapText="1"/>
    </xf>
    <xf numFmtId="167" fontId="38" fillId="2" borderId="15" xfId="5" applyNumberFormat="1" applyFont="1" applyFill="1" applyBorder="1" applyAlignment="1">
      <alignment horizontal="center" vertical="center" wrapText="1"/>
    </xf>
    <xf numFmtId="167" fontId="38" fillId="2" borderId="16" xfId="5" applyNumberFormat="1" applyFont="1" applyFill="1" applyBorder="1" applyAlignment="1">
      <alignment horizontal="center" vertical="center" wrapText="1"/>
    </xf>
    <xf numFmtId="165" fontId="35" fillId="38" borderId="14" xfId="3" applyNumberFormat="1" applyFont="1" applyFill="1" applyBorder="1" applyAlignment="1">
      <alignment horizontal="center" vertical="center" wrapText="1"/>
    </xf>
    <xf numFmtId="0" fontId="35" fillId="38" borderId="15" xfId="3" applyFont="1" applyFill="1" applyBorder="1" applyAlignment="1">
      <alignment horizontal="left" vertical="center" wrapText="1"/>
    </xf>
    <xf numFmtId="167" fontId="35" fillId="37" borderId="15" xfId="6" applyNumberFormat="1" applyFont="1" applyFill="1" applyBorder="1" applyAlignment="1">
      <alignment horizontal="center" vertical="center" wrapText="1"/>
    </xf>
    <xf numFmtId="167" fontId="35" fillId="37" borderId="16" xfId="6" applyNumberFormat="1" applyFont="1" applyFill="1" applyBorder="1" applyAlignment="1">
      <alignment horizontal="center" vertical="center" wrapText="1"/>
    </xf>
    <xf numFmtId="165" fontId="35" fillId="38" borderId="17" xfId="3" applyNumberFormat="1" applyFont="1" applyFill="1" applyBorder="1" applyAlignment="1">
      <alignment horizontal="center" vertical="center" wrapText="1"/>
    </xf>
    <xf numFmtId="0" fontId="33" fillId="38" borderId="18" xfId="3" applyFont="1" applyFill="1" applyBorder="1" applyAlignment="1">
      <alignment vertical="center" wrapText="1"/>
    </xf>
    <xf numFmtId="167" fontId="33" fillId="37" borderId="18" xfId="6" applyNumberFormat="1" applyFont="1" applyFill="1" applyBorder="1" applyAlignment="1">
      <alignment horizontal="center" vertical="center" wrapText="1"/>
    </xf>
    <xf numFmtId="167" fontId="33" fillId="37" borderId="19" xfId="6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164" fontId="33" fillId="37" borderId="19" xfId="3" applyNumberFormat="1" applyFont="1" applyFill="1" applyBorder="1" applyAlignment="1">
      <alignment horizontal="center" vertical="center" wrapText="1"/>
    </xf>
    <xf numFmtId="3" fontId="46" fillId="37" borderId="15" xfId="3" applyNumberFormat="1" applyFont="1" applyFill="1" applyBorder="1" applyAlignment="1">
      <alignment horizontal="center" vertical="center" wrapText="1"/>
    </xf>
    <xf numFmtId="3" fontId="46" fillId="37" borderId="16" xfId="3" applyNumberFormat="1" applyFont="1" applyFill="1" applyBorder="1" applyAlignment="1">
      <alignment horizontal="center" vertical="center" wrapText="1"/>
    </xf>
    <xf numFmtId="3" fontId="33" fillId="38" borderId="17" xfId="0" applyNumberFormat="1" applyFont="1" applyFill="1" applyBorder="1" applyAlignment="1">
      <alignment horizontal="left" vertical="center"/>
    </xf>
    <xf numFmtId="3" fontId="33" fillId="38" borderId="18" xfId="0" applyNumberFormat="1" applyFont="1" applyFill="1" applyBorder="1" applyAlignment="1">
      <alignment horizontal="center" vertical="center"/>
    </xf>
    <xf numFmtId="9" fontId="33" fillId="38" borderId="18" xfId="0" applyNumberFormat="1" applyFont="1" applyFill="1" applyBorder="1" applyAlignment="1">
      <alignment horizontal="center" vertical="center"/>
    </xf>
    <xf numFmtId="171" fontId="33" fillId="37" borderId="18" xfId="6" applyNumberFormat="1" applyFont="1" applyFill="1" applyBorder="1" applyAlignment="1">
      <alignment horizontal="center" vertical="center"/>
    </xf>
    <xf numFmtId="172" fontId="33" fillId="37" borderId="19" xfId="6" applyNumberFormat="1" applyFont="1" applyFill="1" applyBorder="1" applyAlignment="1">
      <alignment horizontal="center" vertical="center"/>
    </xf>
    <xf numFmtId="0" fontId="27" fillId="0" borderId="0" xfId="66" applyAlignment="1" applyProtection="1"/>
    <xf numFmtId="0" fontId="27" fillId="0" borderId="0" xfId="66" applyAlignment="1" applyProtection="1">
      <alignment horizontal="left"/>
    </xf>
    <xf numFmtId="0" fontId="33" fillId="38" borderId="15" xfId="3" applyFont="1" applyFill="1" applyBorder="1" applyAlignment="1">
      <alignment horizontal="center" vertical="center" wrapText="1"/>
    </xf>
    <xf numFmtId="0" fontId="33" fillId="38" borderId="16" xfId="3" applyFont="1" applyFill="1" applyBorder="1" applyAlignment="1">
      <alignment horizontal="center" vertical="center" wrapText="1"/>
    </xf>
    <xf numFmtId="164" fontId="33" fillId="37" borderId="15" xfId="3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0" fontId="46" fillId="38" borderId="12" xfId="3" applyFont="1" applyFill="1" applyBorder="1" applyAlignment="1">
      <alignment horizontal="center" vertical="center"/>
    </xf>
    <xf numFmtId="0" fontId="46" fillId="38" borderId="13" xfId="3" applyFont="1" applyFill="1" applyBorder="1" applyAlignment="1">
      <alignment horizontal="center" vertical="center"/>
    </xf>
    <xf numFmtId="164" fontId="46" fillId="37" borderId="12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33" fillId="37" borderId="14" xfId="3" applyFont="1" applyFill="1" applyBorder="1" applyAlignment="1">
      <alignment horizontal="center" vertical="center" wrapText="1"/>
    </xf>
    <xf numFmtId="0" fontId="33" fillId="37" borderId="17" xfId="3" applyFont="1" applyFill="1" applyBorder="1" applyAlignment="1">
      <alignment horizontal="center" vertical="center" wrapText="1"/>
    </xf>
    <xf numFmtId="0" fontId="33" fillId="37" borderId="12" xfId="3" applyFont="1" applyFill="1" applyBorder="1" applyAlignment="1">
      <alignment horizontal="center" vertical="center" wrapText="1"/>
    </xf>
    <xf numFmtId="0" fontId="33" fillId="37" borderId="15" xfId="3" applyFont="1" applyFill="1" applyBorder="1" applyAlignment="1">
      <alignment horizontal="center" vertical="center" wrapText="1"/>
    </xf>
    <xf numFmtId="0" fontId="33" fillId="37" borderId="18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12" xfId="3" applyNumberFormat="1" applyFont="1" applyFill="1" applyBorder="1" applyAlignment="1">
      <alignment horizontal="center" vertical="center" wrapText="1"/>
    </xf>
    <xf numFmtId="3" fontId="49" fillId="37" borderId="13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37</xdr:row>
      <xdr:rowOff>15240</xdr:rowOff>
    </xdr:from>
    <xdr:to>
      <xdr:col>6</xdr:col>
      <xdr:colOff>548640</xdr:colOff>
      <xdr:row>62</xdr:row>
      <xdr:rowOff>125321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9631680"/>
          <a:ext cx="7383780" cy="3348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gust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  <sheetName val="Ž_br osiguranja"/>
      <sheetName val="NŽ_br osiguranja"/>
    </sheetNames>
    <sheetDataSet>
      <sheetData sheetId="0">
        <row r="69">
          <cell r="B69" t="str">
            <v>10</v>
          </cell>
          <cell r="D69">
            <v>24989589.292293172</v>
          </cell>
        </row>
        <row r="70">
          <cell r="B70" t="str">
            <v>20</v>
          </cell>
          <cell r="D70">
            <v>8265511.6703000311</v>
          </cell>
        </row>
        <row r="71">
          <cell r="B71" t="str">
            <v>01</v>
          </cell>
          <cell r="D71">
            <v>7168922.26000001</v>
          </cell>
        </row>
        <row r="72">
          <cell r="B72" t="str">
            <v>09</v>
          </cell>
          <cell r="D72">
            <v>4717901.6633944968</v>
          </cell>
        </row>
        <row r="73">
          <cell r="B73" t="str">
            <v>03</v>
          </cell>
          <cell r="D73">
            <v>4387623.9622935774</v>
          </cell>
        </row>
        <row r="74">
          <cell r="B74" t="str">
            <v>08</v>
          </cell>
          <cell r="D74">
            <v>2096822.183211009</v>
          </cell>
        </row>
        <row r="75">
          <cell r="B75" t="str">
            <v>Ostalo (manje od 3%)/
Others (less than 3%)</v>
          </cell>
          <cell r="D75">
            <v>6476633.8093210943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A28" sqref="A28"/>
    </sheetView>
  </sheetViews>
  <sheetFormatPr defaultRowHeight="14.4" x14ac:dyDescent="0.3"/>
  <cols>
    <col min="1" max="1" width="100" style="32" customWidth="1"/>
  </cols>
  <sheetData>
    <row r="7" spans="1:1" ht="15.75" customHeight="1" x14ac:dyDescent="0.25">
      <c r="A7" s="36" t="s">
        <v>15</v>
      </c>
    </row>
    <row r="8" spans="1:1" ht="15.75" customHeight="1" x14ac:dyDescent="0.25">
      <c r="A8" s="37"/>
    </row>
    <row r="9" spans="1:1" ht="15.75" customHeight="1" x14ac:dyDescent="0.25">
      <c r="A9" s="36" t="s">
        <v>16</v>
      </c>
    </row>
    <row r="10" spans="1:1" ht="15.75" customHeight="1" x14ac:dyDescent="0.25"/>
    <row r="11" spans="1:1" ht="15.75" customHeight="1" x14ac:dyDescent="0.25"/>
    <row r="12" spans="1:1" x14ac:dyDescent="0.3">
      <c r="A12" s="33" t="s">
        <v>61</v>
      </c>
    </row>
    <row r="13" spans="1:1" ht="15" x14ac:dyDescent="0.25">
      <c r="A13" s="33" t="s">
        <v>73</v>
      </c>
    </row>
    <row r="14" spans="1:1" ht="15" x14ac:dyDescent="0.25">
      <c r="A14" s="34"/>
    </row>
    <row r="15" spans="1:1" ht="15" x14ac:dyDescent="0.25">
      <c r="A15" s="34"/>
    </row>
    <row r="16" spans="1:1" ht="15" x14ac:dyDescent="0.25">
      <c r="A16" s="35" t="s">
        <v>62</v>
      </c>
    </row>
    <row r="17" spans="1:1" ht="15" x14ac:dyDescent="0.25">
      <c r="A17" s="35" t="s">
        <v>74</v>
      </c>
    </row>
    <row r="22" spans="1:1" ht="15" x14ac:dyDescent="0.25">
      <c r="A22" s="31" t="s">
        <v>75</v>
      </c>
    </row>
    <row r="23" spans="1:1" ht="15" x14ac:dyDescent="0.25">
      <c r="A23" s="39" t="s">
        <v>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tabSelected="1" zoomScaleNormal="100" workbookViewId="0">
      <selection activeCell="A31" sqref="A31"/>
    </sheetView>
  </sheetViews>
  <sheetFormatPr defaultColWidth="9.109375" defaultRowHeight="13.2" x14ac:dyDescent="0.25"/>
  <cols>
    <col min="1" max="1" width="79.88671875" style="8" customWidth="1"/>
    <col min="2" max="16384" width="9.109375" style="8"/>
  </cols>
  <sheetData>
    <row r="2" spans="1:1" ht="13.8" x14ac:dyDescent="0.25">
      <c r="A2" s="38" t="s">
        <v>56</v>
      </c>
    </row>
    <row r="5" spans="1:1" s="9" customFormat="1" x14ac:dyDescent="0.25">
      <c r="A5" s="86" t="s">
        <v>77</v>
      </c>
    </row>
    <row r="6" spans="1:1" s="10" customFormat="1" x14ac:dyDescent="0.25">
      <c r="A6" s="87" t="s">
        <v>72</v>
      </c>
    </row>
    <row r="7" spans="1:1" s="9" customFormat="1" x14ac:dyDescent="0.25">
      <c r="A7" s="2" t="s">
        <v>19</v>
      </c>
    </row>
    <row r="8" spans="1:1" s="10" customFormat="1" ht="12.75" x14ac:dyDescent="0.2">
      <c r="A8" s="11" t="s">
        <v>17</v>
      </c>
    </row>
    <row r="9" spans="1:1" s="9" customFormat="1" x14ac:dyDescent="0.25">
      <c r="A9" s="43" t="s">
        <v>78</v>
      </c>
    </row>
    <row r="10" spans="1:1" s="10" customFormat="1" x14ac:dyDescent="0.25">
      <c r="A10" s="43" t="s">
        <v>79</v>
      </c>
    </row>
    <row r="58" spans="1:1" x14ac:dyDescent="0.25">
      <c r="A58" s="12"/>
    </row>
    <row r="59" spans="1:1" x14ac:dyDescent="0.25">
      <c r="A59" s="13"/>
    </row>
  </sheetData>
  <hyperlinks>
    <hyperlink ref="A6" location="'Tabela 1'!A1" display="Table 1: Insurance data for the period 1 January - 31 August 2018"/>
    <hyperlink ref="A5" location="'Tabela 1'!A1" display="Tablela 1: Podaci o osiguranju za period od 1.januara do 31. avgust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1. avgusta 2018."/>
    <hyperlink ref="A10" location="'Tabela 2'!A1" display="Table 2: Gross Written Premium for the period 1 January - 31 August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opLeftCell="A31" zoomScaleNormal="100" workbookViewId="0">
      <selection activeCell="L15" sqref="L15"/>
    </sheetView>
  </sheetViews>
  <sheetFormatPr defaultColWidth="9.109375" defaultRowHeight="10.199999999999999" x14ac:dyDescent="0.2"/>
  <cols>
    <col min="1" max="1" width="5" style="3" customWidth="1"/>
    <col min="2" max="2" width="37.44140625" style="3" customWidth="1"/>
    <col min="3" max="3" width="13.44140625" style="3" bestFit="1" customWidth="1"/>
    <col min="4" max="4" width="22.109375" style="3" bestFit="1" customWidth="1"/>
    <col min="5" max="5" width="14.88671875" style="3" bestFit="1" customWidth="1"/>
    <col min="6" max="6" width="7" style="3" bestFit="1" customWidth="1"/>
    <col min="7" max="7" width="10.33203125" style="3" customWidth="1"/>
    <col min="8" max="10" width="9.109375" style="3"/>
    <col min="11" max="11" width="7.5546875" style="3" bestFit="1" customWidth="1"/>
    <col min="12" max="12" width="13.6640625" style="3" bestFit="1" customWidth="1"/>
    <col min="13" max="16384" width="9.109375" style="3"/>
  </cols>
  <sheetData>
    <row r="2" spans="1:14" s="24" customFormat="1" ht="15" x14ac:dyDescent="0.25">
      <c r="A2" s="103" t="s">
        <v>71</v>
      </c>
      <c r="B2" s="103"/>
      <c r="C2" s="103"/>
      <c r="D2" s="103"/>
      <c r="E2" s="26"/>
      <c r="F2" s="26"/>
      <c r="G2" s="26"/>
    </row>
    <row r="3" spans="1:14" s="25" customFormat="1" ht="14.25" x14ac:dyDescent="0.2">
      <c r="A3" s="106" t="s">
        <v>72</v>
      </c>
      <c r="B3" s="106"/>
      <c r="C3" s="106"/>
      <c r="D3" s="106"/>
      <c r="E3" s="27"/>
      <c r="F3" s="27"/>
      <c r="G3" s="27"/>
    </row>
    <row r="5" spans="1:14" s="17" customFormat="1" ht="21" customHeight="1" x14ac:dyDescent="0.2">
      <c r="A5" s="97" t="s">
        <v>20</v>
      </c>
      <c r="B5" s="100" t="s">
        <v>68</v>
      </c>
      <c r="C5" s="94" t="s">
        <v>70</v>
      </c>
      <c r="D5" s="94"/>
      <c r="E5" s="92" t="s">
        <v>54</v>
      </c>
      <c r="F5" s="92"/>
      <c r="G5" s="93"/>
    </row>
    <row r="6" spans="1:14" s="16" customFormat="1" ht="23.25" customHeight="1" x14ac:dyDescent="0.3">
      <c r="A6" s="98"/>
      <c r="B6" s="101"/>
      <c r="C6" s="90" t="s">
        <v>21</v>
      </c>
      <c r="D6" s="90" t="s">
        <v>69</v>
      </c>
      <c r="E6" s="90" t="s">
        <v>63</v>
      </c>
      <c r="F6" s="88" t="s">
        <v>67</v>
      </c>
      <c r="G6" s="89"/>
    </row>
    <row r="7" spans="1:14" ht="33" customHeight="1" x14ac:dyDescent="0.2">
      <c r="A7" s="99"/>
      <c r="B7" s="102"/>
      <c r="C7" s="91"/>
      <c r="D7" s="91"/>
      <c r="E7" s="91"/>
      <c r="F7" s="77" t="s">
        <v>66</v>
      </c>
      <c r="G7" s="78" t="s">
        <v>65</v>
      </c>
      <c r="K7" s="18"/>
      <c r="L7" s="19"/>
      <c r="M7" s="19"/>
      <c r="N7" s="19"/>
    </row>
    <row r="8" spans="1:14" s="5" customFormat="1" ht="20.399999999999999" x14ac:dyDescent="0.25">
      <c r="A8" s="57">
        <v>1</v>
      </c>
      <c r="B8" s="58" t="s">
        <v>22</v>
      </c>
      <c r="C8" s="59">
        <v>27937</v>
      </c>
      <c r="D8" s="59">
        <v>7168922.26000001</v>
      </c>
      <c r="E8" s="60">
        <v>8033</v>
      </c>
      <c r="F8" s="59">
        <v>7433</v>
      </c>
      <c r="G8" s="61">
        <v>4896755.5500000035</v>
      </c>
      <c r="K8" s="1"/>
      <c r="L8" s="4"/>
      <c r="M8" s="4"/>
      <c r="N8" s="4"/>
    </row>
    <row r="9" spans="1:14" s="5" customFormat="1" ht="20.399999999999999" x14ac:dyDescent="0.2">
      <c r="A9" s="62">
        <v>2</v>
      </c>
      <c r="B9" s="63" t="s">
        <v>23</v>
      </c>
      <c r="C9" s="64">
        <v>22309</v>
      </c>
      <c r="D9" s="64">
        <v>1662728.3899999985</v>
      </c>
      <c r="E9" s="65">
        <v>9158</v>
      </c>
      <c r="F9" s="64">
        <v>8391</v>
      </c>
      <c r="G9" s="66">
        <v>912481.19000000274</v>
      </c>
    </row>
    <row r="10" spans="1:14" s="5" customFormat="1" ht="20.399999999999999" x14ac:dyDescent="0.2">
      <c r="A10" s="62">
        <v>3</v>
      </c>
      <c r="B10" s="63" t="s">
        <v>24</v>
      </c>
      <c r="C10" s="64">
        <v>11257</v>
      </c>
      <c r="D10" s="64">
        <v>4387623.9622935774</v>
      </c>
      <c r="E10" s="65">
        <v>2619</v>
      </c>
      <c r="F10" s="64">
        <v>2303</v>
      </c>
      <c r="G10" s="66">
        <v>2378279.4100000011</v>
      </c>
    </row>
    <row r="11" spans="1:14" s="5" customFormat="1" ht="20.399999999999999" x14ac:dyDescent="0.2">
      <c r="A11" s="62">
        <v>4</v>
      </c>
      <c r="B11" s="63" t="s">
        <v>25</v>
      </c>
      <c r="C11" s="64">
        <v>1</v>
      </c>
      <c r="D11" s="64">
        <v>138975.5596330275</v>
      </c>
      <c r="E11" s="65">
        <v>1</v>
      </c>
      <c r="F11" s="64">
        <v>1</v>
      </c>
      <c r="G11" s="66">
        <v>0</v>
      </c>
    </row>
    <row r="12" spans="1:14" s="5" customFormat="1" ht="20.399999999999999" x14ac:dyDescent="0.2">
      <c r="A12" s="62">
        <v>5</v>
      </c>
      <c r="B12" s="63" t="s">
        <v>26</v>
      </c>
      <c r="C12" s="64">
        <v>7</v>
      </c>
      <c r="D12" s="64">
        <v>183008.41816513761</v>
      </c>
      <c r="E12" s="65">
        <v>5</v>
      </c>
      <c r="F12" s="67">
        <v>4</v>
      </c>
      <c r="G12" s="68">
        <v>453931.92</v>
      </c>
    </row>
    <row r="13" spans="1:14" s="5" customFormat="1" ht="20.399999999999999" x14ac:dyDescent="0.2">
      <c r="A13" s="62">
        <v>6</v>
      </c>
      <c r="B13" s="63" t="s">
        <v>27</v>
      </c>
      <c r="C13" s="64">
        <v>48</v>
      </c>
      <c r="D13" s="64">
        <v>156852.00027522937</v>
      </c>
      <c r="E13" s="65">
        <v>2</v>
      </c>
      <c r="F13" s="64">
        <v>1</v>
      </c>
      <c r="G13" s="66">
        <v>151848.31</v>
      </c>
    </row>
    <row r="14" spans="1:14" s="5" customFormat="1" ht="22.5" customHeight="1" x14ac:dyDescent="0.2">
      <c r="A14" s="62">
        <v>7</v>
      </c>
      <c r="B14" s="63" t="s">
        <v>28</v>
      </c>
      <c r="C14" s="64">
        <v>185</v>
      </c>
      <c r="D14" s="64">
        <v>319057.57486238534</v>
      </c>
      <c r="E14" s="65">
        <v>80</v>
      </c>
      <c r="F14" s="64">
        <v>76</v>
      </c>
      <c r="G14" s="66">
        <v>22357.89</v>
      </c>
    </row>
    <row r="15" spans="1:14" s="5" customFormat="1" ht="20.399999999999999" x14ac:dyDescent="0.2">
      <c r="A15" s="62">
        <v>8</v>
      </c>
      <c r="B15" s="63" t="s">
        <v>29</v>
      </c>
      <c r="C15" s="64">
        <v>8083</v>
      </c>
      <c r="D15" s="64">
        <v>2096822.183211009</v>
      </c>
      <c r="E15" s="65">
        <v>271</v>
      </c>
      <c r="F15" s="64">
        <v>215</v>
      </c>
      <c r="G15" s="66">
        <v>1854680.8000000007</v>
      </c>
    </row>
    <row r="16" spans="1:14" s="5" customFormat="1" ht="20.399999999999999" x14ac:dyDescent="0.2">
      <c r="A16" s="62">
        <v>9</v>
      </c>
      <c r="B16" s="63" t="s">
        <v>30</v>
      </c>
      <c r="C16" s="64">
        <v>11014</v>
      </c>
      <c r="D16" s="64">
        <v>4717901.6633944968</v>
      </c>
      <c r="E16" s="65">
        <v>1515</v>
      </c>
      <c r="F16" s="64">
        <v>1264</v>
      </c>
      <c r="G16" s="66">
        <v>986180.08000000007</v>
      </c>
    </row>
    <row r="17" spans="1:7" s="5" customFormat="1" ht="30.6" x14ac:dyDescent="0.2">
      <c r="A17" s="62">
        <v>10</v>
      </c>
      <c r="B17" s="63" t="s">
        <v>31</v>
      </c>
      <c r="C17" s="64">
        <v>239751</v>
      </c>
      <c r="D17" s="64">
        <v>24989589.292293172</v>
      </c>
      <c r="E17" s="65">
        <v>9544</v>
      </c>
      <c r="F17" s="64">
        <v>8017</v>
      </c>
      <c r="G17" s="66">
        <v>8690441.9199999962</v>
      </c>
    </row>
    <row r="18" spans="1:7" s="5" customFormat="1" ht="30.6" x14ac:dyDescent="0.2">
      <c r="A18" s="62">
        <v>11</v>
      </c>
      <c r="B18" s="63" t="s">
        <v>32</v>
      </c>
      <c r="C18" s="64">
        <v>23</v>
      </c>
      <c r="D18" s="64">
        <v>536328.78935779817</v>
      </c>
      <c r="E18" s="65">
        <v>148</v>
      </c>
      <c r="F18" s="64">
        <v>120</v>
      </c>
      <c r="G18" s="66">
        <v>11649.11</v>
      </c>
    </row>
    <row r="19" spans="1:7" s="5" customFormat="1" ht="30.6" x14ac:dyDescent="0.2">
      <c r="A19" s="62">
        <v>12</v>
      </c>
      <c r="B19" s="63" t="s">
        <v>33</v>
      </c>
      <c r="C19" s="64">
        <v>2261</v>
      </c>
      <c r="D19" s="64">
        <v>224618.45174311922</v>
      </c>
      <c r="E19" s="65">
        <v>31</v>
      </c>
      <c r="F19" s="64">
        <v>26</v>
      </c>
      <c r="G19" s="66">
        <v>15282.560000000001</v>
      </c>
    </row>
    <row r="20" spans="1:7" s="5" customFormat="1" ht="22.5" customHeight="1" x14ac:dyDescent="0.2">
      <c r="A20" s="62">
        <v>13</v>
      </c>
      <c r="B20" s="63" t="s">
        <v>34</v>
      </c>
      <c r="C20" s="64">
        <v>1749</v>
      </c>
      <c r="D20" s="64">
        <v>1186515.2733944955</v>
      </c>
      <c r="E20" s="65">
        <v>567</v>
      </c>
      <c r="F20" s="64">
        <v>413</v>
      </c>
      <c r="G20" s="66">
        <v>90005.799999999988</v>
      </c>
    </row>
    <row r="21" spans="1:7" s="5" customFormat="1" ht="22.5" customHeight="1" x14ac:dyDescent="0.2">
      <c r="A21" s="62">
        <v>14</v>
      </c>
      <c r="B21" s="63" t="s">
        <v>35</v>
      </c>
      <c r="C21" s="64">
        <v>4</v>
      </c>
      <c r="D21" s="64">
        <v>275401.77100917429</v>
      </c>
      <c r="E21" s="65">
        <v>73</v>
      </c>
      <c r="F21" s="64">
        <v>71</v>
      </c>
      <c r="G21" s="66">
        <v>263813.92</v>
      </c>
    </row>
    <row r="22" spans="1:7" s="5" customFormat="1" ht="20.399999999999999" x14ac:dyDescent="0.2">
      <c r="A22" s="62">
        <v>15</v>
      </c>
      <c r="B22" s="63" t="s">
        <v>36</v>
      </c>
      <c r="C22" s="64">
        <v>91</v>
      </c>
      <c r="D22" s="64">
        <v>38200.174311926603</v>
      </c>
      <c r="E22" s="65">
        <v>7</v>
      </c>
      <c r="F22" s="64">
        <v>7</v>
      </c>
      <c r="G22" s="66">
        <v>4370.46</v>
      </c>
    </row>
    <row r="23" spans="1:7" s="5" customFormat="1" ht="20.399999999999999" x14ac:dyDescent="0.2">
      <c r="A23" s="62">
        <v>16</v>
      </c>
      <c r="B23" s="63" t="s">
        <v>37</v>
      </c>
      <c r="C23" s="64">
        <v>578</v>
      </c>
      <c r="D23" s="64">
        <v>159429.95229357798</v>
      </c>
      <c r="E23" s="65">
        <v>18</v>
      </c>
      <c r="F23" s="64">
        <v>16</v>
      </c>
      <c r="G23" s="66">
        <v>1744.1</v>
      </c>
    </row>
    <row r="24" spans="1:7" s="5" customFormat="1" ht="22.5" customHeight="1" x14ac:dyDescent="0.2">
      <c r="A24" s="62">
        <v>17</v>
      </c>
      <c r="B24" s="63" t="s">
        <v>38</v>
      </c>
      <c r="C24" s="64">
        <v>2052</v>
      </c>
      <c r="D24" s="64">
        <v>6662.102568807335</v>
      </c>
      <c r="E24" s="65">
        <v>0</v>
      </c>
      <c r="F24" s="64">
        <v>0</v>
      </c>
      <c r="G24" s="66">
        <v>0</v>
      </c>
    </row>
    <row r="25" spans="1:7" s="5" customFormat="1" ht="20.399999999999999" x14ac:dyDescent="0.2">
      <c r="A25" s="62">
        <v>18</v>
      </c>
      <c r="B25" s="63" t="s">
        <v>39</v>
      </c>
      <c r="C25" s="64">
        <v>33427</v>
      </c>
      <c r="D25" s="64">
        <v>554428.80770642648</v>
      </c>
      <c r="E25" s="65">
        <v>1614</v>
      </c>
      <c r="F25" s="64">
        <v>1295</v>
      </c>
      <c r="G25" s="66">
        <v>206327.96999999988</v>
      </c>
    </row>
    <row r="26" spans="1:7" s="5" customFormat="1" ht="20.399999999999999" x14ac:dyDescent="0.2">
      <c r="A26" s="62">
        <v>19</v>
      </c>
      <c r="B26" s="63" t="s">
        <v>40</v>
      </c>
      <c r="C26" s="64">
        <v>7309</v>
      </c>
      <c r="D26" s="64">
        <v>57886.380000000005</v>
      </c>
      <c r="E26" s="65">
        <v>227</v>
      </c>
      <c r="F26" s="64">
        <v>227</v>
      </c>
      <c r="G26" s="66">
        <v>15013.07</v>
      </c>
    </row>
    <row r="27" spans="1:7" s="5" customFormat="1" ht="20.399999999999999" x14ac:dyDescent="0.2">
      <c r="A27" s="62">
        <v>20</v>
      </c>
      <c r="B27" s="63" t="s">
        <v>41</v>
      </c>
      <c r="C27" s="64">
        <v>46602</v>
      </c>
      <c r="D27" s="64">
        <v>8265511.6703000311</v>
      </c>
      <c r="E27" s="65">
        <v>1483</v>
      </c>
      <c r="F27" s="64">
        <v>1227</v>
      </c>
      <c r="G27" s="66">
        <v>3136365.5599999996</v>
      </c>
    </row>
    <row r="28" spans="1:7" s="5" customFormat="1" ht="20.399999999999999" x14ac:dyDescent="0.2">
      <c r="A28" s="62">
        <v>21</v>
      </c>
      <c r="B28" s="63" t="s">
        <v>42</v>
      </c>
      <c r="C28" s="64">
        <v>65</v>
      </c>
      <c r="D28" s="64">
        <v>43911.79</v>
      </c>
      <c r="E28" s="65">
        <v>29</v>
      </c>
      <c r="F28" s="64">
        <v>28</v>
      </c>
      <c r="G28" s="66">
        <v>16938.84</v>
      </c>
    </row>
    <row r="29" spans="1:7" s="5" customFormat="1" ht="20.399999999999999" x14ac:dyDescent="0.2">
      <c r="A29" s="62">
        <v>22</v>
      </c>
      <c r="B29" s="63" t="s">
        <v>43</v>
      </c>
      <c r="C29" s="64">
        <v>41206</v>
      </c>
      <c r="D29" s="64">
        <v>929828.37399999052</v>
      </c>
      <c r="E29" s="65">
        <v>530</v>
      </c>
      <c r="F29" s="64">
        <v>495</v>
      </c>
      <c r="G29" s="66">
        <v>350421.36</v>
      </c>
    </row>
    <row r="30" spans="1:7" s="5" customFormat="1" ht="22.5" customHeight="1" x14ac:dyDescent="0.2">
      <c r="A30" s="62">
        <v>23</v>
      </c>
      <c r="B30" s="63" t="s">
        <v>44</v>
      </c>
      <c r="C30" s="64">
        <v>10</v>
      </c>
      <c r="D30" s="64">
        <v>2800</v>
      </c>
      <c r="E30" s="65">
        <v>0</v>
      </c>
      <c r="F30" s="64">
        <v>0</v>
      </c>
      <c r="G30" s="66">
        <v>0</v>
      </c>
    </row>
    <row r="31" spans="1:7" s="20" customFormat="1" ht="24.6" customHeight="1" x14ac:dyDescent="0.3">
      <c r="A31" s="69"/>
      <c r="B31" s="70" t="s">
        <v>46</v>
      </c>
      <c r="C31" s="71">
        <f>SUM(C8:C26)</f>
        <v>368086</v>
      </c>
      <c r="D31" s="71">
        <f t="shared" ref="D31:G31" si="0">SUM(D8:D26)</f>
        <v>48860953.006513365</v>
      </c>
      <c r="E31" s="71">
        <f>SUM(E8:E26)</f>
        <v>33913</v>
      </c>
      <c r="F31" s="71">
        <f t="shared" si="0"/>
        <v>29880</v>
      </c>
      <c r="G31" s="72">
        <f t="shared" si="0"/>
        <v>20955164.06000001</v>
      </c>
    </row>
    <row r="32" spans="1:7" s="20" customFormat="1" ht="24.6" customHeight="1" x14ac:dyDescent="0.3">
      <c r="A32" s="69"/>
      <c r="B32" s="70" t="s">
        <v>47</v>
      </c>
      <c r="C32" s="71">
        <f>SUM(C27:C30)</f>
        <v>87883</v>
      </c>
      <c r="D32" s="71">
        <f>SUM(D27:D30)</f>
        <v>9242051.8343000226</v>
      </c>
      <c r="E32" s="71">
        <f t="shared" ref="E32:F32" si="1">SUM(E27:E30)</f>
        <v>2042</v>
      </c>
      <c r="F32" s="71">
        <f t="shared" si="1"/>
        <v>1750</v>
      </c>
      <c r="G32" s="72">
        <f>SUM(G27:G30)</f>
        <v>3503725.7599999993</v>
      </c>
    </row>
    <row r="33" spans="1:7" s="20" customFormat="1" ht="24.6" customHeight="1" x14ac:dyDescent="0.3">
      <c r="A33" s="73"/>
      <c r="B33" s="74" t="s">
        <v>48</v>
      </c>
      <c r="C33" s="75">
        <f>C31+C32</f>
        <v>455969</v>
      </c>
      <c r="D33" s="75">
        <f t="shared" ref="D33:G33" si="2">D31+D32</f>
        <v>58103004.840813383</v>
      </c>
      <c r="E33" s="75">
        <f t="shared" si="2"/>
        <v>35955</v>
      </c>
      <c r="F33" s="75">
        <f t="shared" si="2"/>
        <v>31630</v>
      </c>
      <c r="G33" s="76">
        <f t="shared" si="2"/>
        <v>24458889.820000008</v>
      </c>
    </row>
    <row r="34" spans="1:7" x14ac:dyDescent="0.2">
      <c r="A34" s="3" t="s">
        <v>13</v>
      </c>
    </row>
    <row r="36" spans="1:7" ht="13.8" x14ac:dyDescent="0.2">
      <c r="A36" s="105" t="s">
        <v>57</v>
      </c>
      <c r="B36" s="105"/>
      <c r="C36" s="105"/>
    </row>
    <row r="37" spans="1:7" ht="14.4" x14ac:dyDescent="0.2">
      <c r="A37" s="104" t="s">
        <v>17</v>
      </c>
      <c r="B37" s="104"/>
      <c r="C37" s="104"/>
    </row>
    <row r="60" spans="1:4" x14ac:dyDescent="0.2">
      <c r="B60" s="96"/>
      <c r="C60" s="96"/>
      <c r="D60" s="96"/>
    </row>
    <row r="64" spans="1:4" x14ac:dyDescent="0.2">
      <c r="A64" s="3" t="s">
        <v>13</v>
      </c>
    </row>
    <row r="67" spans="1:2" s="8" customFormat="1" ht="13.2" x14ac:dyDescent="0.25">
      <c r="A67" s="95" t="s">
        <v>58</v>
      </c>
      <c r="B67" s="95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5" fitToHeight="0" orientation="portrait" r:id="rId1"/>
  <rowBreaks count="1" manualBreakCount="1">
    <brk id="34" max="6" man="1"/>
  </rowBreaks>
  <ignoredErrors>
    <ignoredError sqref="D31:D32 G31:G32 F31:F32 E31:E32 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zoomScaleNormal="100" workbookViewId="0">
      <selection activeCell="B35" sqref="B35"/>
    </sheetView>
  </sheetViews>
  <sheetFormatPr defaultColWidth="9.109375" defaultRowHeight="10.199999999999999" x14ac:dyDescent="0.2"/>
  <cols>
    <col min="1" max="1" width="33" style="7" bestFit="1" customWidth="1"/>
    <col min="2" max="2" width="11.6640625" style="7" customWidth="1"/>
    <col min="3" max="3" width="11.33203125" style="7" customWidth="1"/>
    <col min="4" max="4" width="11.6640625" style="7" customWidth="1"/>
    <col min="5" max="5" width="12.5546875" style="7" customWidth="1"/>
    <col min="6" max="11" width="11.6640625" style="7" customWidth="1"/>
    <col min="12" max="12" width="12.109375" style="7" customWidth="1"/>
    <col min="13" max="13" width="11.6640625" style="7" customWidth="1"/>
    <col min="14" max="14" width="9" style="7" customWidth="1"/>
    <col min="15" max="16384" width="9.109375" style="7"/>
  </cols>
  <sheetData>
    <row r="2" spans="1:14" s="22" customFormat="1" ht="15" customHeight="1" x14ac:dyDescent="0.25">
      <c r="A2" s="108" t="s">
        <v>78</v>
      </c>
      <c r="B2" s="108"/>
      <c r="C2" s="108"/>
      <c r="D2" s="108"/>
      <c r="E2" s="108"/>
      <c r="F2" s="108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3">
      <c r="A3" s="109" t="s">
        <v>79</v>
      </c>
      <c r="B3" s="109"/>
      <c r="C3" s="109"/>
      <c r="D3" s="109"/>
      <c r="E3" s="10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107"/>
      <c r="N4" s="107"/>
    </row>
    <row r="5" spans="1:14" s="15" customFormat="1" ht="24" customHeight="1" x14ac:dyDescent="0.25">
      <c r="A5" s="114" t="s">
        <v>53</v>
      </c>
      <c r="B5" s="111" t="s">
        <v>49</v>
      </c>
      <c r="C5" s="111"/>
      <c r="D5" s="111"/>
      <c r="E5" s="111"/>
      <c r="F5" s="111" t="s">
        <v>50</v>
      </c>
      <c r="G5" s="111"/>
      <c r="H5" s="111"/>
      <c r="I5" s="111"/>
      <c r="J5" s="111" t="s">
        <v>51</v>
      </c>
      <c r="K5" s="111"/>
      <c r="L5" s="111"/>
      <c r="M5" s="111"/>
      <c r="N5" s="112"/>
    </row>
    <row r="6" spans="1:14" s="14" customFormat="1" ht="24" x14ac:dyDescent="0.2">
      <c r="A6" s="115"/>
      <c r="B6" s="79" t="s">
        <v>80</v>
      </c>
      <c r="C6" s="79" t="s">
        <v>81</v>
      </c>
      <c r="D6" s="79" t="s">
        <v>82</v>
      </c>
      <c r="E6" s="79" t="s">
        <v>83</v>
      </c>
      <c r="F6" s="79" t="s">
        <v>84</v>
      </c>
      <c r="G6" s="79" t="s">
        <v>85</v>
      </c>
      <c r="H6" s="79" t="s">
        <v>82</v>
      </c>
      <c r="I6" s="79" t="s">
        <v>86</v>
      </c>
      <c r="J6" s="79" t="s">
        <v>87</v>
      </c>
      <c r="K6" s="79" t="s">
        <v>88</v>
      </c>
      <c r="L6" s="79" t="s">
        <v>89</v>
      </c>
      <c r="M6" s="79" t="s">
        <v>90</v>
      </c>
      <c r="N6" s="80" t="s">
        <v>52</v>
      </c>
    </row>
    <row r="7" spans="1:14" ht="14.25" customHeight="1" x14ac:dyDescent="0.2">
      <c r="A7" s="44" t="s">
        <v>0</v>
      </c>
      <c r="B7" s="45">
        <v>19848215.130000003</v>
      </c>
      <c r="C7" s="46">
        <v>20928548.49651337</v>
      </c>
      <c r="D7" s="47">
        <f>B7/$B$18</f>
        <v>0.43590141343388572</v>
      </c>
      <c r="E7" s="47">
        <f>C7/$C$18</f>
        <v>0.42832870029619574</v>
      </c>
      <c r="F7" s="48"/>
      <c r="G7" s="49"/>
      <c r="H7" s="49"/>
      <c r="I7" s="49"/>
      <c r="J7" s="45">
        <f>B7</f>
        <v>19848215.130000003</v>
      </c>
      <c r="K7" s="45">
        <f>C7</f>
        <v>20928548.49651337</v>
      </c>
      <c r="L7" s="47">
        <f>J7/$J$18</f>
        <v>0.36594492369005904</v>
      </c>
      <c r="M7" s="47">
        <f>K7/$K$18</f>
        <v>0.36019735216538218</v>
      </c>
      <c r="N7" s="50">
        <f>K7/J7*100</f>
        <v>105.44297489440486</v>
      </c>
    </row>
    <row r="8" spans="1:14" ht="14.25" customHeight="1" x14ac:dyDescent="0.2">
      <c r="A8" s="44" t="s">
        <v>1</v>
      </c>
      <c r="B8" s="45">
        <v>8590643.0899999999</v>
      </c>
      <c r="C8" s="46">
        <v>8868395.7899999991</v>
      </c>
      <c r="D8" s="47">
        <f>B8/$B$18</f>
        <v>0.18866550169425955</v>
      </c>
      <c r="E8" s="47">
        <f>C8/$C$18</f>
        <v>0.18150271831206002</v>
      </c>
      <c r="F8" s="48"/>
      <c r="G8" s="49"/>
      <c r="H8" s="49"/>
      <c r="I8" s="49"/>
      <c r="J8" s="45">
        <f t="shared" ref="J8:J11" si="0">B8</f>
        <v>8590643.0899999999</v>
      </c>
      <c r="K8" s="45">
        <f>C8</f>
        <v>8868395.7899999991</v>
      </c>
      <c r="L8" s="47">
        <f t="shared" ref="L8:L17" si="1">J8/$J$18</f>
        <v>0.15838715015069382</v>
      </c>
      <c r="M8" s="47">
        <f>K8/$K$18</f>
        <v>0.15263230902251987</v>
      </c>
      <c r="N8" s="50">
        <f t="shared" ref="N8:N17" si="2">K8/J8*100</f>
        <v>103.23320032144414</v>
      </c>
    </row>
    <row r="9" spans="1:14" ht="14.25" customHeight="1" x14ac:dyDescent="0.2">
      <c r="A9" s="44" t="s">
        <v>2</v>
      </c>
      <c r="B9" s="45">
        <v>2708266.28</v>
      </c>
      <c r="C9" s="46">
        <v>3721348.8</v>
      </c>
      <c r="D9" s="47">
        <f t="shared" ref="D9:D10" si="3">B9/$B$18</f>
        <v>5.9478249891748901E-2</v>
      </c>
      <c r="E9" s="47">
        <f t="shared" ref="E9:E11" si="4">C9/$C$18</f>
        <v>7.6162018360630995E-2</v>
      </c>
      <c r="F9" s="48"/>
      <c r="G9" s="49"/>
      <c r="H9" s="49"/>
      <c r="I9" s="49"/>
      <c r="J9" s="45">
        <f t="shared" si="0"/>
        <v>2708266.28</v>
      </c>
      <c r="K9" s="45">
        <f t="shared" ref="K9:K10" si="5">C9</f>
        <v>3721348.8</v>
      </c>
      <c r="L9" s="47">
        <f t="shared" si="1"/>
        <v>4.9932766784101253E-2</v>
      </c>
      <c r="M9" s="47">
        <f t="shared" ref="M9:M18" si="6">K9/$K$18</f>
        <v>6.4047441439483113E-2</v>
      </c>
      <c r="N9" s="50">
        <f t="shared" si="2"/>
        <v>137.40704994488209</v>
      </c>
    </row>
    <row r="10" spans="1:14" ht="14.25" customHeight="1" x14ac:dyDescent="0.2">
      <c r="A10" s="44" t="s">
        <v>3</v>
      </c>
      <c r="B10" s="45">
        <v>6615385.4700000007</v>
      </c>
      <c r="C10" s="46">
        <v>7490756.3400000008</v>
      </c>
      <c r="D10" s="47">
        <f t="shared" si="3"/>
        <v>0.14528540011763719</v>
      </c>
      <c r="E10" s="47">
        <f t="shared" si="4"/>
        <v>0.15330761843718954</v>
      </c>
      <c r="F10" s="48"/>
      <c r="G10" s="49"/>
      <c r="H10" s="49"/>
      <c r="I10" s="49"/>
      <c r="J10" s="45">
        <f t="shared" si="0"/>
        <v>6615385.4700000007</v>
      </c>
      <c r="K10" s="45">
        <f t="shared" si="5"/>
        <v>7490756.3400000008</v>
      </c>
      <c r="L10" s="47">
        <f t="shared" si="1"/>
        <v>0.12196898890623196</v>
      </c>
      <c r="M10" s="47">
        <f>K10/$K$18</f>
        <v>0.12892201290660713</v>
      </c>
      <c r="N10" s="50">
        <f t="shared" si="2"/>
        <v>113.23234865103031</v>
      </c>
    </row>
    <row r="11" spans="1:14" ht="11.4" x14ac:dyDescent="0.2">
      <c r="A11" s="44" t="s">
        <v>4</v>
      </c>
      <c r="B11" s="45">
        <v>7771215.1299999999</v>
      </c>
      <c r="C11" s="46">
        <v>7851903.580000001</v>
      </c>
      <c r="D11" s="47">
        <f>B11/$B$18</f>
        <v>0.17066943486246852</v>
      </c>
      <c r="E11" s="47">
        <f t="shared" si="4"/>
        <v>0.16069894459392367</v>
      </c>
      <c r="F11" s="48"/>
      <c r="G11" s="49"/>
      <c r="H11" s="51"/>
      <c r="I11" s="51"/>
      <c r="J11" s="45">
        <f t="shared" si="0"/>
        <v>7771215.1299999999</v>
      </c>
      <c r="K11" s="45">
        <f>C11</f>
        <v>7851903.580000001</v>
      </c>
      <c r="L11" s="47">
        <f t="shared" si="1"/>
        <v>0.14327921725457848</v>
      </c>
      <c r="M11" s="47">
        <f t="shared" si="6"/>
        <v>0.13513765082394799</v>
      </c>
      <c r="N11" s="50">
        <f t="shared" si="2"/>
        <v>101.03829901309143</v>
      </c>
    </row>
    <row r="12" spans="1:14" ht="14.4" customHeight="1" x14ac:dyDescent="0.2">
      <c r="A12" s="52" t="s">
        <v>10</v>
      </c>
      <c r="B12" s="53"/>
      <c r="C12" s="53"/>
      <c r="D12" s="53"/>
      <c r="E12" s="53"/>
      <c r="F12" s="54">
        <v>920766.8</v>
      </c>
      <c r="G12" s="54">
        <v>1270465.53</v>
      </c>
      <c r="H12" s="55">
        <f>F12/$F$18</f>
        <v>0.10578015230053563</v>
      </c>
      <c r="I12" s="55">
        <f>G12/$G$18</f>
        <v>0.13746574383893001</v>
      </c>
      <c r="J12" s="54">
        <f>F12</f>
        <v>920766.8</v>
      </c>
      <c r="K12" s="45">
        <f>G12</f>
        <v>1270465.53</v>
      </c>
      <c r="L12" s="47">
        <f t="shared" si="1"/>
        <v>1.6976334353261308E-2</v>
      </c>
      <c r="M12" s="47">
        <f t="shared" si="6"/>
        <v>2.1865745730031239E-2</v>
      </c>
      <c r="N12" s="50">
        <f t="shared" si="2"/>
        <v>137.97907678686937</v>
      </c>
    </row>
    <row r="13" spans="1:14" ht="14.25" customHeight="1" x14ac:dyDescent="0.2">
      <c r="A13" s="52" t="s">
        <v>5</v>
      </c>
      <c r="B13" s="53"/>
      <c r="C13" s="53"/>
      <c r="D13" s="53"/>
      <c r="E13" s="53"/>
      <c r="F13" s="54">
        <v>2396800.8899999997</v>
      </c>
      <c r="G13" s="54">
        <v>2750988.3043</v>
      </c>
      <c r="H13" s="55">
        <f>F13/$F$18</f>
        <v>0.27535089577323957</v>
      </c>
      <c r="I13" s="55">
        <f t="shared" ref="I13:I17" si="7">G13/$G$18</f>
        <v>0.29765990860279085</v>
      </c>
      <c r="J13" s="54">
        <f t="shared" ref="J13:J17" si="8">F13</f>
        <v>2396800.8899999997</v>
      </c>
      <c r="K13" s="45">
        <f t="shared" ref="K13:K17" si="9">G13</f>
        <v>2750988.3043</v>
      </c>
      <c r="L13" s="47">
        <f t="shared" si="1"/>
        <v>4.4190226327485163E-2</v>
      </c>
      <c r="M13" s="47">
        <f>K13/$K$18</f>
        <v>4.7346747587959828E-2</v>
      </c>
      <c r="N13" s="50">
        <f t="shared" si="2"/>
        <v>114.77750679156333</v>
      </c>
    </row>
    <row r="14" spans="1:14" ht="14.25" customHeight="1" x14ac:dyDescent="0.2">
      <c r="A14" s="52" t="s">
        <v>6</v>
      </c>
      <c r="B14" s="53"/>
      <c r="C14" s="53"/>
      <c r="D14" s="53"/>
      <c r="E14" s="53"/>
      <c r="F14" s="54">
        <v>83918.53</v>
      </c>
      <c r="G14" s="53"/>
      <c r="H14" s="55">
        <f t="shared" ref="H14:H17" si="10">F14/$F$18</f>
        <v>9.6407851415114751E-3</v>
      </c>
      <c r="I14" s="55">
        <f t="shared" si="7"/>
        <v>0</v>
      </c>
      <c r="J14" s="54">
        <f t="shared" si="8"/>
        <v>83918.53</v>
      </c>
      <c r="K14" s="45">
        <f t="shared" si="9"/>
        <v>0</v>
      </c>
      <c r="L14" s="47">
        <f t="shared" si="1"/>
        <v>1.5472202339552093E-3</v>
      </c>
      <c r="M14" s="56"/>
      <c r="N14" s="50">
        <f t="shared" si="2"/>
        <v>0</v>
      </c>
    </row>
    <row r="15" spans="1:14" ht="14.25" customHeight="1" x14ac:dyDescent="0.2">
      <c r="A15" s="52" t="s">
        <v>7</v>
      </c>
      <c r="B15" s="53"/>
      <c r="C15" s="53"/>
      <c r="D15" s="53"/>
      <c r="E15" s="53"/>
      <c r="F15" s="54">
        <v>1200190.42</v>
      </c>
      <c r="G15" s="54">
        <v>1230394.3099999998</v>
      </c>
      <c r="H15" s="55">
        <f t="shared" si="10"/>
        <v>0.13788108500137475</v>
      </c>
      <c r="I15" s="55">
        <f t="shared" si="7"/>
        <v>0.13312999451416599</v>
      </c>
      <c r="J15" s="54">
        <f t="shared" si="8"/>
        <v>1200190.42</v>
      </c>
      <c r="K15" s="45">
        <f t="shared" si="9"/>
        <v>1230394.3099999998</v>
      </c>
      <c r="L15" s="47">
        <f>J15/$J$18</f>
        <v>2.2128115237757394E-2</v>
      </c>
      <c r="M15" s="47">
        <f>K15/$K$18</f>
        <v>2.11760874221729E-2</v>
      </c>
      <c r="N15" s="50">
        <f t="shared" si="2"/>
        <v>102.51659149220671</v>
      </c>
    </row>
    <row r="16" spans="1:14" ht="14.25" customHeight="1" x14ac:dyDescent="0.2">
      <c r="A16" s="52" t="s">
        <v>8</v>
      </c>
      <c r="B16" s="53"/>
      <c r="C16" s="53"/>
      <c r="D16" s="53"/>
      <c r="E16" s="53"/>
      <c r="F16" s="54">
        <v>3172831.02</v>
      </c>
      <c r="G16" s="54">
        <v>3990203.6900000218</v>
      </c>
      <c r="H16" s="55">
        <f t="shared" si="10"/>
        <v>0.36450331236906436</v>
      </c>
      <c r="I16" s="55">
        <f t="shared" si="7"/>
        <v>0.43174435304411307</v>
      </c>
      <c r="J16" s="54">
        <f t="shared" si="8"/>
        <v>3172831.02</v>
      </c>
      <c r="K16" s="45">
        <f t="shared" si="9"/>
        <v>3990203.6900000218</v>
      </c>
      <c r="L16" s="47">
        <f t="shared" si="1"/>
        <v>5.8498026038644214E-2</v>
      </c>
      <c r="M16" s="47">
        <f t="shared" si="6"/>
        <v>6.867465290189563E-2</v>
      </c>
      <c r="N16" s="50">
        <f t="shared" si="2"/>
        <v>125.76161998063237</v>
      </c>
    </row>
    <row r="17" spans="1:14" ht="14.25" customHeight="1" x14ac:dyDescent="0.2">
      <c r="A17" s="52" t="s">
        <v>9</v>
      </c>
      <c r="B17" s="53"/>
      <c r="C17" s="53"/>
      <c r="D17" s="53"/>
      <c r="E17" s="53"/>
      <c r="F17" s="54">
        <v>930025.09</v>
      </c>
      <c r="G17" s="53"/>
      <c r="H17" s="55">
        <f t="shared" si="10"/>
        <v>0.10684376941427444</v>
      </c>
      <c r="I17" s="55">
        <f t="shared" si="7"/>
        <v>0</v>
      </c>
      <c r="J17" s="54">
        <f t="shared" si="8"/>
        <v>930025.09</v>
      </c>
      <c r="K17" s="45">
        <f t="shared" si="9"/>
        <v>0</v>
      </c>
      <c r="L17" s="47">
        <f t="shared" si="1"/>
        <v>1.7147031023231875E-2</v>
      </c>
      <c r="M17" s="56"/>
      <c r="N17" s="50">
        <f t="shared" si="2"/>
        <v>0</v>
      </c>
    </row>
    <row r="18" spans="1:14" s="21" customFormat="1" ht="18.149999999999999" customHeight="1" x14ac:dyDescent="0.3">
      <c r="A18" s="81" t="s">
        <v>64</v>
      </c>
      <c r="B18" s="82">
        <f>SUM(B7:B17)</f>
        <v>45533725.100000009</v>
      </c>
      <c r="C18" s="82">
        <f t="shared" ref="C18:K18" si="11">SUM(C7:C17)</f>
        <v>48860953.006513372</v>
      </c>
      <c r="D18" s="83">
        <f>B18/B18</f>
        <v>1</v>
      </c>
      <c r="E18" s="83">
        <f>C18/C18</f>
        <v>1</v>
      </c>
      <c r="F18" s="82">
        <f t="shared" si="11"/>
        <v>8704532.7499999981</v>
      </c>
      <c r="G18" s="82">
        <f t="shared" si="11"/>
        <v>9242051.8343000226</v>
      </c>
      <c r="H18" s="83">
        <f t="shared" si="11"/>
        <v>1.0000000000000002</v>
      </c>
      <c r="I18" s="83">
        <f t="shared" ref="I18" si="12">G18/$G$18</f>
        <v>1</v>
      </c>
      <c r="J18" s="82">
        <f t="shared" si="11"/>
        <v>54238257.850000016</v>
      </c>
      <c r="K18" s="82">
        <f t="shared" si="11"/>
        <v>58103004.840813398</v>
      </c>
      <c r="L18" s="84">
        <f>J18/J18</f>
        <v>1</v>
      </c>
      <c r="M18" s="84">
        <f t="shared" si="6"/>
        <v>1</v>
      </c>
      <c r="N18" s="85">
        <f>K18/J18*100</f>
        <v>107.1254998667207</v>
      </c>
    </row>
    <row r="19" spans="1:14" x14ac:dyDescent="0.2">
      <c r="A19" s="7" t="s">
        <v>45</v>
      </c>
      <c r="B19" s="41"/>
      <c r="C19" s="42"/>
      <c r="D19" s="41"/>
      <c r="E19" s="41"/>
      <c r="F19" s="41"/>
      <c r="G19" s="40"/>
      <c r="H19" s="40"/>
      <c r="K19" s="40"/>
    </row>
    <row r="21" spans="1:14" ht="11.25" x14ac:dyDescent="0.2">
      <c r="A21" s="7" t="s">
        <v>11</v>
      </c>
    </row>
    <row r="22" spans="1:14" ht="13.5" customHeight="1" x14ac:dyDescent="0.2">
      <c r="A22" s="113" t="s">
        <v>18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  <row r="23" spans="1:14" x14ac:dyDescent="0.2">
      <c r="A23" s="110" t="s">
        <v>59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5" spans="1:14" ht="11.25" x14ac:dyDescent="0.2">
      <c r="A25" s="7" t="s">
        <v>12</v>
      </c>
    </row>
    <row r="26" spans="1:14" ht="11.25" x14ac:dyDescent="0.2">
      <c r="A26" s="110" t="s">
        <v>14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1.25" x14ac:dyDescent="0.2">
      <c r="A27" s="110" t="s">
        <v>60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32" spans="1:14" ht="13.2" x14ac:dyDescent="0.25">
      <c r="A32" s="30" t="s">
        <v>55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2018-07-26T07:19:07Z</cp:lastPrinted>
  <dcterms:created xsi:type="dcterms:W3CDTF">2018-02-21T07:14:25Z</dcterms:created>
  <dcterms:modified xsi:type="dcterms:W3CDTF">2018-09-27T09:00:43Z</dcterms:modified>
</cp:coreProperties>
</file>