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0E5DF9C3-B5A6-4480-8C18-D708094BEE9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N15" i="3" s="1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<sst xmlns="http://schemas.openxmlformats.org/spreadsheetml/2006/main" count="89" uniqueCount="79">
  <si>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</si>
  <si>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</si>
  <si>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</si>
  <si>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</si>
  <si>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</si>
  <si>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</si>
  <si>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</si>
  <si>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</si>
  <si>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</si>
  <si>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</si>
  <si>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</si>
  <si>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</si>
  <si>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</si>
  <si>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</si>
  <si>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</si>
  <si>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</si>
  <si>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</si>
  <si>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</si>
  <si>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</si>
  <si>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</si>
  <si>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</si>
  <si>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</si>
  <si>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</si>
  <si>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</si>
  <si>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</si>
  <si>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</si>
  <si>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</si>
  <si>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</si>
  <si>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</si>
  <si>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</si>
  <si>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</si>
  <si>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</si>
  <si>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</si>
  <si>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</si>
  <si>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</si>
  <si>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</si>
  <si>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</si>
  <si>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</si>
  <si>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</si>
  <si>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</si>
  <si>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</si>
  <si>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</si>
  <si>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</si>
  <si>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</si>
  <si>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</si>
  <si>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</si>
  <si>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</si>
  <si>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</si>
  <si>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</si>
  <si>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</si>
  <si>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</si>
  <si>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</si>
  <si>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</si>
  <si>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</si>
  <si>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</si>
  <si>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</si>
  <si>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</si>
  <si>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</si>
  <si>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</si>
  <si>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</si>
  <si>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</si>
  <si>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</si>
  <si>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Maj, 2020. godine                                                                                     verzija 01</t>
  </si>
  <si>
    <t>Maj 2020                                                                                           version 01</t>
  </si>
  <si>
    <t>za period od 1. januara do 30. aprila 2020. godine</t>
  </si>
  <si>
    <t>for the period 1 January - 30 April 2020</t>
  </si>
  <si>
    <t>Tablela 1: Podaci o osiguranju za period od 1. januara do 30. aprila 2020. godine</t>
  </si>
  <si>
    <t>Table 1: Insurance data for the period 1 January - 30 April 2020</t>
  </si>
  <si>
    <t>Tablela 2: Bruto fakturisana premija za period od 1. januara do 30. aprila 2020. godine</t>
  </si>
  <si>
    <t>Table 2: Gross Written Premium for the period 1 January - 30 April 2020</t>
  </si>
  <si>
    <t>Tablela 1: Podaci o osiguranju za period od 1. januara do 30.  aprila 2020. godine</t>
  </si>
  <si>
    <r>
      <t xml:space="preserve">BFP/ </t>
    </r>
    <r>
      <rPr>
        <sz val="9"/>
        <color theme="0"/>
        <rFont val="Arial"/>
        <family val="2"/>
        <charset val="238"/>
      </rPr>
      <t>GWP 
IV 2019</t>
    </r>
  </si>
  <si>
    <r>
      <t xml:space="preserve">BFP/ </t>
    </r>
    <r>
      <rPr>
        <sz val="9"/>
        <color theme="0"/>
        <rFont val="Arial"/>
        <family val="2"/>
        <charset val="238"/>
      </rPr>
      <t>GWP
IV 2020</t>
    </r>
  </si>
  <si>
    <r>
      <t xml:space="preserve">Učešće/ 
</t>
    </r>
    <r>
      <rPr>
        <sz val="9"/>
        <color theme="0"/>
        <rFont val="Arial"/>
        <family val="2"/>
        <charset val="238"/>
      </rPr>
      <t>Share IV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</si>
  <si>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IV 2020</t>
    </r>
  </si>
  <si>
    <r>
      <t xml:space="preserve">BFP/ </t>
    </r>
    <r>
      <rPr>
        <sz val="9"/>
        <color theme="0"/>
        <rFont val="Arial"/>
        <family val="2"/>
        <charset val="238"/>
      </rPr>
      <t>GWP 
IV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</si>
  <si>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IV 2020</t>
    </r>
  </si>
  <si>
    <r>
      <t xml:space="preserve">BFP/ </t>
    </r>
    <r>
      <rPr>
        <sz val="9"/>
        <color theme="0"/>
        <rFont val="Arial"/>
        <family val="2"/>
        <charset val="238"/>
      </rPr>
      <t>GWP
IV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</si>
  <si>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IV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</si>
</sst>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8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60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3" fontId="56" fillId="3" borderId="12" xfId="6" applyNumberFormat="1" applyFont="1" applyFill="1" applyBorder="1" applyAlignment="1">
      <alignment horizontal="center" vertical="center"/>
    </xf>
    <xf numFmtId="173" fontId="57" fillId="3" borderId="12" xfId="6" applyNumberFormat="1" applyFont="1" applyFill="1" applyBorder="1" applyAlignment="1">
      <alignment horizontal="center" vertical="center"/>
    </xf>
    <xf numFmtId="173" fontId="46" fillId="37" borderId="12" xfId="6" applyNumberFormat="1" applyFont="1" applyFill="1" applyBorder="1" applyAlignment="1">
      <alignment horizontal="center" vertical="center"/>
    </xf>
    <xf numFmtId="172" fontId="60" fillId="39" borderId="0" xfId="97" applyNumberFormat="1" applyFont="1" applyFill="1" applyAlignment="1">
      <alignment vertical="center"/>
    </xf>
    <xf numFmtId="173" fontId="60" fillId="39" borderId="0" xfId="0" applyNumberFormat="1" applyFont="1" applyFill="1" applyAlignment="1">
      <alignment vertical="center"/>
    </xf>
    <xf numFmtId="3" fontId="60" fillId="39" borderId="0" xfId="0" applyNumberFormat="1" applyFont="1" applyFill="1" applyAlignment="1">
      <alignment vertical="center"/>
    </xf>
    <xf numFmtId="3" fontId="60" fillId="0" borderId="0" xfId="0" applyNumberFormat="1" applyFont="1" applyAlignment="1">
      <alignment vertical="center"/>
    </xf>
    <xf numFmtId="3" fontId="61" fillId="39" borderId="0" xfId="0" applyNumberFormat="1" applyFont="1" applyFill="1" applyAlignment="1">
      <alignment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" xfId="97" builtinId="5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AEE-4501-B2EC-6B980DAFEA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AEE-4501-B2EC-6B980DAFEA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AEE-4501-B2EC-6B980DAFEA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AEE-4501-B2EC-6B980DAFEA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AEE-4501-B2EC-6B980DAFEA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AEE-4501-B2EC-6B980DAFEA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AEE-4501-B2EC-6B980DAFEA3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AEE-4501-B2EC-6B980DAFEA3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AEE-4501-B2EC-6B980DAFEA36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EE-4501-B2EC-6B980DAFEA36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EE-4501-B2EC-6B980DAFEA36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EE-4501-B2EC-6B980DAFEA36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EE-4501-B2EC-6B980DAFEA36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EE-4501-B2EC-6B980DAFEA36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EE-4501-B2EC-6B980DAFEA36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EE-4501-B2EC-6B980DAFEA36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EE-4501-B2EC-6B980DAFEA36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EE-4501-B2EC-6B980DAFEA3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0.32892514053773952</c:v>
                </c:pt>
                <c:pt idx="1">
                  <c:v>0.1789341627273805</c:v>
                </c:pt>
                <c:pt idx="2">
                  <c:v>0.13358380359171393</c:v>
                </c:pt>
                <c:pt idx="3">
                  <c:v>0.11365473197105094</c:v>
                </c:pt>
                <c:pt idx="4">
                  <c:v>6.4989655740930963E-2</c:v>
                </c:pt>
                <c:pt idx="5">
                  <c:v>4.6490894391078598E-2</c:v>
                </c:pt>
                <c:pt idx="6">
                  <c:v>4.1446094956426857E-2</c:v>
                </c:pt>
                <c:pt idx="7">
                  <c:v>9.1975516083678641E-2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AEE-4501-B2EC-6B980DAFEA3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37</xdr:row>
      <xdr:rowOff>85725</xdr:rowOff>
    </xdr:from>
    <xdr:to>
      <xdr:col>6</xdr:col>
      <xdr:colOff>182300</xdr:colOff>
      <xdr:row>64</xdr:row>
      <xdr:rowOff>71969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2C90C8-240B-4CFF-B6A7-3DF47FD25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1%20Mjese&#269;ni%202020/2020%2004/April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0.32892514053773952</v>
          </cell>
        </row>
        <row r="47">
          <cell r="G47">
            <v>20</v>
          </cell>
          <cell r="I47">
            <v>0.1789341627273805</v>
          </cell>
        </row>
        <row r="48">
          <cell r="G48">
            <v>9</v>
          </cell>
          <cell r="I48">
            <v>0.13358380359171393</v>
          </cell>
        </row>
        <row r="49">
          <cell r="G49">
            <v>1</v>
          </cell>
          <cell r="I49">
            <v>0.11365473197105094</v>
          </cell>
        </row>
        <row r="50">
          <cell r="G50">
            <v>3</v>
          </cell>
          <cell r="I50">
            <v>6.4989655740930963E-2</v>
          </cell>
        </row>
        <row r="51">
          <cell r="G51">
            <v>8</v>
          </cell>
          <cell r="I51">
            <v>4.6490894391078598E-2</v>
          </cell>
        </row>
        <row r="52">
          <cell r="G52">
            <v>2</v>
          </cell>
          <cell r="I52">
            <v>4.1446094956426857E-2</v>
          </cell>
        </row>
        <row r="53">
          <cell r="G53" t="str">
            <v>Ostalo (manje od 3%)/
Others (less than 3%)</v>
          </cell>
          <cell r="I53">
            <v>9.1975516083678641E-2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4" workbookViewId="0">
      <selection activeCell="A31" sqref="A31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43</v>
      </c>
    </row>
    <row r="13" spans="1:1" x14ac:dyDescent="0.25">
      <c r="A13" s="18" t="s">
        <v>64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44</v>
      </c>
    </row>
    <row r="17" spans="1:1" x14ac:dyDescent="0.25">
      <c r="A17" s="20" t="s">
        <v>65</v>
      </c>
    </row>
    <row r="22" spans="1:1" x14ac:dyDescent="0.25">
      <c r="A22" s="64" t="s">
        <v>62</v>
      </c>
    </row>
    <row r="23" spans="1:1" x14ac:dyDescent="0.25">
      <c r="A23" s="65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54</v>
      </c>
    </row>
    <row r="5" spans="1:1" s="4" customFormat="1" x14ac:dyDescent="0.2">
      <c r="A5" s="1" t="s">
        <v>66</v>
      </c>
    </row>
    <row r="6" spans="1:1" s="5" customFormat="1" x14ac:dyDescent="0.2">
      <c r="A6" s="61" t="s">
        <v>67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3" t="s">
        <v>68</v>
      </c>
    </row>
    <row r="10" spans="1:1" s="5" customFormat="1" x14ac:dyDescent="0.2">
      <c r="A10" s="62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16" zoomScaleNormal="100" workbookViewId="0">
      <selection activeCell="K15" sqref="K15"/>
    </sheetView>
  </sheetViews>
  <sheetFormatPr defaultColWidth="9.140625" defaultRowHeight="11.25" x14ac:dyDescent="0.25"/>
  <cols>
    <col min="1" max="1" width="5" style="84" customWidth="1"/>
    <col min="2" max="2" width="37.42578125" style="84" customWidth="1"/>
    <col min="3" max="3" width="13.42578125" style="84" bestFit="1" customWidth="1"/>
    <col min="4" max="4" width="22.140625" style="84" customWidth="1"/>
    <col min="5" max="5" width="14.85546875" style="84" bestFit="1" customWidth="1"/>
    <col min="6" max="6" width="7" style="84" bestFit="1" customWidth="1"/>
    <col min="7" max="7" width="10.28515625" style="84" customWidth="1"/>
    <col min="8" max="8" width="10" style="84" bestFit="1" customWidth="1"/>
    <col min="9" max="16384" width="9.140625" style="84"/>
  </cols>
  <sheetData>
    <row r="2" spans="1:11" s="79" customFormat="1" ht="15" x14ac:dyDescent="0.25">
      <c r="A2" s="77" t="s">
        <v>70</v>
      </c>
      <c r="B2" s="77"/>
      <c r="C2" s="77"/>
      <c r="D2" s="77"/>
      <c r="E2" s="78"/>
      <c r="F2" s="78"/>
      <c r="G2" s="78"/>
    </row>
    <row r="3" spans="1:11" s="81" customFormat="1" ht="14.25" x14ac:dyDescent="0.25">
      <c r="A3" s="103" t="s">
        <v>67</v>
      </c>
      <c r="B3" s="103"/>
      <c r="C3" s="103"/>
      <c r="D3" s="103"/>
      <c r="E3" s="80"/>
      <c r="F3" s="80"/>
      <c r="G3" s="80"/>
    </row>
    <row r="5" spans="1:11" s="82" customFormat="1" ht="16.5" customHeight="1" x14ac:dyDescent="0.25">
      <c r="A5" s="106" t="s">
        <v>11</v>
      </c>
      <c r="B5" s="106" t="s">
        <v>49</v>
      </c>
      <c r="C5" s="102" t="s">
        <v>51</v>
      </c>
      <c r="D5" s="102"/>
      <c r="E5" s="101" t="s">
        <v>40</v>
      </c>
      <c r="F5" s="101"/>
      <c r="G5" s="101"/>
    </row>
    <row r="6" spans="1:11" s="10" customFormat="1" ht="23.25" customHeight="1" x14ac:dyDescent="0.25">
      <c r="A6" s="106"/>
      <c r="B6" s="106"/>
      <c r="C6" s="100" t="s">
        <v>61</v>
      </c>
      <c r="D6" s="100" t="s">
        <v>50</v>
      </c>
      <c r="E6" s="100" t="s">
        <v>45</v>
      </c>
      <c r="F6" s="99" t="s">
        <v>48</v>
      </c>
      <c r="G6" s="99"/>
    </row>
    <row r="7" spans="1:11" ht="22.5" x14ac:dyDescent="0.25">
      <c r="A7" s="106"/>
      <c r="B7" s="106"/>
      <c r="C7" s="100"/>
      <c r="D7" s="100"/>
      <c r="E7" s="100"/>
      <c r="F7" s="76" t="s">
        <v>47</v>
      </c>
      <c r="G7" s="76" t="s">
        <v>46</v>
      </c>
      <c r="H7" s="73"/>
      <c r="I7" s="83"/>
      <c r="J7" s="83"/>
      <c r="K7" s="83"/>
    </row>
    <row r="8" spans="1:11" s="11" customFormat="1" ht="22.5" x14ac:dyDescent="0.25">
      <c r="A8" s="33">
        <v>1</v>
      </c>
      <c r="B8" s="25" t="s">
        <v>12</v>
      </c>
      <c r="C8" s="39">
        <v>9627</v>
      </c>
      <c r="D8" s="39">
        <v>3527489.0300000031</v>
      </c>
      <c r="E8" s="72">
        <v>3600</v>
      </c>
      <c r="F8" s="39">
        <v>3041</v>
      </c>
      <c r="G8" s="39">
        <v>2011385.2399999986</v>
      </c>
      <c r="H8" s="85"/>
      <c r="I8" s="86"/>
      <c r="J8" s="74"/>
      <c r="K8" s="74"/>
    </row>
    <row r="9" spans="1:11" s="11" customFormat="1" ht="22.5" x14ac:dyDescent="0.25">
      <c r="A9" s="33">
        <v>2</v>
      </c>
      <c r="B9" s="25" t="s">
        <v>13</v>
      </c>
      <c r="C9" s="39">
        <v>6851</v>
      </c>
      <c r="D9" s="39">
        <v>1286357.7500000002</v>
      </c>
      <c r="E9" s="72">
        <v>6797</v>
      </c>
      <c r="F9" s="39">
        <v>5671</v>
      </c>
      <c r="G9" s="39">
        <v>446196.79999999958</v>
      </c>
      <c r="H9" s="85"/>
      <c r="I9" s="74"/>
      <c r="J9" s="74"/>
      <c r="K9" s="74"/>
    </row>
    <row r="10" spans="1:11" s="11" customFormat="1" ht="22.5" x14ac:dyDescent="0.25">
      <c r="A10" s="33">
        <v>3</v>
      </c>
      <c r="B10" s="25" t="s">
        <v>14</v>
      </c>
      <c r="C10" s="39">
        <v>4680</v>
      </c>
      <c r="D10" s="39">
        <v>2017076.576697248</v>
      </c>
      <c r="E10" s="72">
        <v>1972</v>
      </c>
      <c r="F10" s="39">
        <v>1366</v>
      </c>
      <c r="G10" s="39">
        <v>1170460.0799999984</v>
      </c>
      <c r="H10" s="85"/>
      <c r="I10" s="74"/>
      <c r="J10" s="74"/>
      <c r="K10" s="74"/>
    </row>
    <row r="11" spans="1:11" s="11" customFormat="1" ht="22.5" x14ac:dyDescent="0.25">
      <c r="A11" s="33">
        <v>4</v>
      </c>
      <c r="B11" s="25" t="s">
        <v>15</v>
      </c>
      <c r="C11" s="39">
        <v>0</v>
      </c>
      <c r="D11" s="39">
        <v>0</v>
      </c>
      <c r="E11" s="72">
        <v>1</v>
      </c>
      <c r="F11" s="39">
        <v>0</v>
      </c>
      <c r="G11" s="39">
        <v>0</v>
      </c>
      <c r="H11" s="85"/>
      <c r="I11" s="74"/>
      <c r="J11" s="74"/>
      <c r="K11" s="74"/>
    </row>
    <row r="12" spans="1:11" s="11" customFormat="1" ht="22.5" x14ac:dyDescent="0.25">
      <c r="A12" s="33">
        <v>5</v>
      </c>
      <c r="B12" s="25" t="s">
        <v>16</v>
      </c>
      <c r="C12" s="39">
        <v>1</v>
      </c>
      <c r="D12" s="39">
        <v>245693.64</v>
      </c>
      <c r="E12" s="72">
        <v>0</v>
      </c>
      <c r="F12" s="40">
        <v>0</v>
      </c>
      <c r="G12" s="40">
        <v>0</v>
      </c>
      <c r="H12" s="85"/>
      <c r="I12" s="74"/>
      <c r="J12" s="74"/>
      <c r="K12" s="74"/>
    </row>
    <row r="13" spans="1:11" s="11" customFormat="1" ht="22.5" x14ac:dyDescent="0.25">
      <c r="A13" s="33">
        <v>6</v>
      </c>
      <c r="B13" s="25" t="s">
        <v>17</v>
      </c>
      <c r="C13" s="39">
        <v>14</v>
      </c>
      <c r="D13" s="39">
        <v>320061.2194495413</v>
      </c>
      <c r="E13" s="72">
        <v>3</v>
      </c>
      <c r="F13" s="39">
        <v>2</v>
      </c>
      <c r="G13" s="39">
        <v>436455.84</v>
      </c>
      <c r="H13" s="85"/>
      <c r="I13" s="74"/>
      <c r="J13" s="74"/>
      <c r="K13" s="74"/>
    </row>
    <row r="14" spans="1:11" s="11" customFormat="1" ht="22.5" x14ac:dyDescent="0.25">
      <c r="A14" s="33">
        <v>7</v>
      </c>
      <c r="B14" s="25" t="s">
        <v>18</v>
      </c>
      <c r="C14" s="39">
        <v>111</v>
      </c>
      <c r="D14" s="39">
        <v>263903.10642201826</v>
      </c>
      <c r="E14" s="72">
        <v>40</v>
      </c>
      <c r="F14" s="39">
        <v>39</v>
      </c>
      <c r="G14" s="39">
        <v>9322.0800000000017</v>
      </c>
      <c r="H14" s="85"/>
      <c r="I14" s="74"/>
      <c r="J14" s="74"/>
      <c r="K14" s="74"/>
    </row>
    <row r="15" spans="1:11" s="11" customFormat="1" ht="45" x14ac:dyDescent="0.25">
      <c r="A15" s="33">
        <v>8</v>
      </c>
      <c r="B15" s="25" t="s">
        <v>19</v>
      </c>
      <c r="C15" s="39">
        <v>3929</v>
      </c>
      <c r="D15" s="39">
        <v>1442932.6180733941</v>
      </c>
      <c r="E15" s="72">
        <v>192</v>
      </c>
      <c r="F15" s="39">
        <v>129</v>
      </c>
      <c r="G15" s="39">
        <v>264336.90999999997</v>
      </c>
      <c r="H15" s="85"/>
      <c r="I15" s="74"/>
      <c r="J15" s="74"/>
      <c r="K15" s="74"/>
    </row>
    <row r="16" spans="1:11" s="11" customFormat="1" ht="22.5" x14ac:dyDescent="0.25">
      <c r="A16" s="33">
        <v>9</v>
      </c>
      <c r="B16" s="25" t="s">
        <v>20</v>
      </c>
      <c r="C16" s="39">
        <v>5489</v>
      </c>
      <c r="D16" s="39">
        <v>4146025.3663302762</v>
      </c>
      <c r="E16" s="72">
        <v>753</v>
      </c>
      <c r="F16" s="39">
        <v>423</v>
      </c>
      <c r="G16" s="39">
        <v>387285.29000000004</v>
      </c>
      <c r="H16" s="85"/>
      <c r="I16" s="74"/>
      <c r="J16" s="74"/>
      <c r="K16" s="74"/>
    </row>
    <row r="17" spans="1:11" s="11" customFormat="1" ht="33.75" x14ac:dyDescent="0.25">
      <c r="A17" s="33">
        <v>10</v>
      </c>
      <c r="B17" s="25" t="s">
        <v>21</v>
      </c>
      <c r="C17" s="39">
        <v>77485</v>
      </c>
      <c r="D17" s="39">
        <v>10208812.293302676</v>
      </c>
      <c r="E17" s="72">
        <v>5157</v>
      </c>
      <c r="F17" s="39">
        <v>3780</v>
      </c>
      <c r="G17" s="39">
        <v>4010528.78</v>
      </c>
      <c r="H17" s="85"/>
      <c r="I17" s="74"/>
      <c r="J17" s="74"/>
      <c r="K17" s="74"/>
    </row>
    <row r="18" spans="1:11" s="11" customFormat="1" ht="33.75" x14ac:dyDescent="0.25">
      <c r="A18" s="33">
        <v>11</v>
      </c>
      <c r="B18" s="25" t="s">
        <v>60</v>
      </c>
      <c r="C18" s="39">
        <v>4</v>
      </c>
      <c r="D18" s="39">
        <v>110465.83229357799</v>
      </c>
      <c r="E18" s="72">
        <v>39</v>
      </c>
      <c r="F18" s="39">
        <v>39</v>
      </c>
      <c r="G18" s="39">
        <v>3713</v>
      </c>
      <c r="H18" s="85"/>
      <c r="I18" s="74"/>
      <c r="J18" s="74"/>
      <c r="K18" s="74"/>
    </row>
    <row r="19" spans="1:11" s="11" customFormat="1" ht="33.75" x14ac:dyDescent="0.25">
      <c r="A19" s="33">
        <v>12</v>
      </c>
      <c r="B19" s="25" t="s">
        <v>22</v>
      </c>
      <c r="C19" s="39">
        <v>267</v>
      </c>
      <c r="D19" s="39">
        <v>21853.62733944954</v>
      </c>
      <c r="E19" s="72">
        <v>8</v>
      </c>
      <c r="F19" s="39">
        <v>6</v>
      </c>
      <c r="G19" s="39">
        <v>33650.730000000003</v>
      </c>
      <c r="H19" s="85"/>
      <c r="I19" s="74"/>
      <c r="J19" s="74"/>
      <c r="K19" s="74"/>
    </row>
    <row r="20" spans="1:11" s="11" customFormat="1" ht="22.5" x14ac:dyDescent="0.25">
      <c r="A20" s="33">
        <v>13</v>
      </c>
      <c r="B20" s="25" t="s">
        <v>23</v>
      </c>
      <c r="C20" s="39">
        <v>835</v>
      </c>
      <c r="D20" s="39">
        <v>790767.73449541291</v>
      </c>
      <c r="E20" s="72">
        <v>352</v>
      </c>
      <c r="F20" s="39">
        <v>144</v>
      </c>
      <c r="G20" s="39">
        <v>66553.919999999998</v>
      </c>
      <c r="H20" s="85"/>
      <c r="I20" s="74"/>
      <c r="J20" s="74"/>
      <c r="K20" s="74"/>
    </row>
    <row r="21" spans="1:11" s="11" customFormat="1" ht="22.5" x14ac:dyDescent="0.25">
      <c r="A21" s="33">
        <v>14</v>
      </c>
      <c r="B21" s="25" t="s">
        <v>24</v>
      </c>
      <c r="C21" s="39">
        <v>228</v>
      </c>
      <c r="D21" s="39">
        <v>188292.29889908258</v>
      </c>
      <c r="E21" s="72">
        <v>32</v>
      </c>
      <c r="F21" s="39">
        <v>26</v>
      </c>
      <c r="G21" s="39">
        <v>56422.47</v>
      </c>
      <c r="H21" s="85"/>
      <c r="I21" s="74"/>
      <c r="J21" s="74"/>
      <c r="K21" s="74"/>
    </row>
    <row r="22" spans="1:11" s="11" customFormat="1" ht="22.5" x14ac:dyDescent="0.25">
      <c r="A22" s="33">
        <v>15</v>
      </c>
      <c r="B22" s="25" t="s">
        <v>58</v>
      </c>
      <c r="C22" s="39">
        <v>83</v>
      </c>
      <c r="D22" s="39">
        <v>27423.254495412846</v>
      </c>
      <c r="E22" s="72">
        <v>5</v>
      </c>
      <c r="F22" s="39">
        <v>1</v>
      </c>
      <c r="G22" s="39">
        <v>1880.97</v>
      </c>
      <c r="H22" s="85"/>
      <c r="I22" s="74"/>
      <c r="J22" s="74"/>
      <c r="K22" s="74"/>
    </row>
    <row r="23" spans="1:11" s="11" customFormat="1" ht="22.5" x14ac:dyDescent="0.25">
      <c r="A23" s="33">
        <v>16</v>
      </c>
      <c r="B23" s="25" t="s">
        <v>25</v>
      </c>
      <c r="C23" s="39">
        <v>126</v>
      </c>
      <c r="D23" s="39">
        <v>99554.278348623862</v>
      </c>
      <c r="E23" s="72">
        <v>56</v>
      </c>
      <c r="F23" s="39">
        <v>55</v>
      </c>
      <c r="G23" s="39">
        <v>12544.589999999998</v>
      </c>
      <c r="H23" s="85"/>
      <c r="I23" s="74"/>
      <c r="J23" s="74"/>
      <c r="K23" s="74"/>
    </row>
    <row r="24" spans="1:11" s="11" customFormat="1" ht="22.5" x14ac:dyDescent="0.25">
      <c r="A24" s="33">
        <v>17</v>
      </c>
      <c r="B24" s="25" t="s">
        <v>26</v>
      </c>
      <c r="C24" s="39">
        <v>538</v>
      </c>
      <c r="D24" s="39">
        <v>2162.2715596330304</v>
      </c>
      <c r="E24" s="72">
        <v>0</v>
      </c>
      <c r="F24" s="39">
        <v>0</v>
      </c>
      <c r="G24" s="39">
        <v>0</v>
      </c>
      <c r="H24" s="85"/>
      <c r="I24" s="74"/>
      <c r="J24" s="74"/>
      <c r="K24" s="74"/>
    </row>
    <row r="25" spans="1:11" s="11" customFormat="1" ht="22.5" x14ac:dyDescent="0.25">
      <c r="A25" s="33">
        <v>18</v>
      </c>
      <c r="B25" s="25" t="s">
        <v>27</v>
      </c>
      <c r="C25" s="39">
        <v>16243</v>
      </c>
      <c r="D25" s="39">
        <v>243808.38119266162</v>
      </c>
      <c r="E25" s="72">
        <v>1194</v>
      </c>
      <c r="F25" s="39">
        <v>892</v>
      </c>
      <c r="G25" s="39">
        <v>174410.72000000006</v>
      </c>
      <c r="H25" s="85"/>
      <c r="I25" s="74"/>
      <c r="J25" s="74"/>
      <c r="K25" s="74"/>
    </row>
    <row r="26" spans="1:11" s="11" customFormat="1" ht="22.5" x14ac:dyDescent="0.25">
      <c r="A26" s="33">
        <v>19</v>
      </c>
      <c r="B26" s="25" t="s">
        <v>28</v>
      </c>
      <c r="C26" s="39">
        <v>7794</v>
      </c>
      <c r="D26" s="39">
        <v>36128.519999999997</v>
      </c>
      <c r="E26" s="72">
        <v>55</v>
      </c>
      <c r="F26" s="39">
        <v>54</v>
      </c>
      <c r="G26" s="39">
        <v>3318.93</v>
      </c>
      <c r="H26" s="85"/>
      <c r="I26" s="74"/>
      <c r="J26" s="74"/>
      <c r="K26" s="74"/>
    </row>
    <row r="27" spans="1:11" s="11" customFormat="1" ht="22.5" x14ac:dyDescent="0.25">
      <c r="A27" s="33">
        <v>20</v>
      </c>
      <c r="B27" s="25" t="s">
        <v>59</v>
      </c>
      <c r="C27" s="39">
        <v>53152</v>
      </c>
      <c r="D27" s="39">
        <v>5553559.3209954547</v>
      </c>
      <c r="E27" s="72">
        <v>682</v>
      </c>
      <c r="F27" s="39">
        <v>568</v>
      </c>
      <c r="G27" s="39">
        <v>1748740.9</v>
      </c>
      <c r="H27" s="85"/>
      <c r="I27" s="74"/>
      <c r="J27" s="74"/>
      <c r="K27" s="74"/>
    </row>
    <row r="28" spans="1:11" s="11" customFormat="1" ht="22.5" x14ac:dyDescent="0.25">
      <c r="A28" s="33">
        <v>21</v>
      </c>
      <c r="B28" s="25" t="s">
        <v>29</v>
      </c>
      <c r="C28" s="39">
        <v>48</v>
      </c>
      <c r="D28" s="39">
        <v>9188.9</v>
      </c>
      <c r="E28" s="72">
        <v>13</v>
      </c>
      <c r="F28" s="39">
        <v>10</v>
      </c>
      <c r="G28" s="39">
        <v>6220.35</v>
      </c>
      <c r="H28" s="85"/>
      <c r="I28" s="74"/>
      <c r="J28" s="74"/>
      <c r="K28" s="74"/>
    </row>
    <row r="29" spans="1:11" s="11" customFormat="1" ht="45" x14ac:dyDescent="0.25">
      <c r="A29" s="33">
        <v>22</v>
      </c>
      <c r="B29" s="25" t="s">
        <v>30</v>
      </c>
      <c r="C29" s="39">
        <v>36045</v>
      </c>
      <c r="D29" s="39">
        <v>494230.59999999992</v>
      </c>
      <c r="E29" s="72">
        <v>347</v>
      </c>
      <c r="F29" s="39">
        <v>184</v>
      </c>
      <c r="G29" s="39">
        <v>99985.78</v>
      </c>
      <c r="H29" s="85"/>
      <c r="I29" s="74"/>
      <c r="J29" s="74"/>
      <c r="K29" s="74"/>
    </row>
    <row r="30" spans="1:11" s="11" customFormat="1" ht="22.5" x14ac:dyDescent="0.25">
      <c r="A30" s="33">
        <v>23</v>
      </c>
      <c r="B30" s="25" t="s">
        <v>31</v>
      </c>
      <c r="C30" s="39">
        <v>4</v>
      </c>
      <c r="D30" s="39">
        <v>1100</v>
      </c>
      <c r="E30" s="72">
        <v>1</v>
      </c>
      <c r="F30" s="39">
        <v>1</v>
      </c>
      <c r="G30" s="39">
        <v>0</v>
      </c>
      <c r="H30" s="85"/>
      <c r="I30" s="74"/>
      <c r="J30" s="74"/>
      <c r="K30" s="74"/>
    </row>
    <row r="31" spans="1:11" s="11" customFormat="1" ht="22.5" x14ac:dyDescent="0.25">
      <c r="A31" s="34"/>
      <c r="B31" s="26" t="s">
        <v>32</v>
      </c>
      <c r="C31" s="70">
        <f>SUM(C8:C26)</f>
        <v>134305</v>
      </c>
      <c r="D31" s="70">
        <f t="shared" ref="D31:G31" si="0">SUM(D8:D26)</f>
        <v>24978807.798899014</v>
      </c>
      <c r="E31" s="70">
        <f>SUM(E8:E26)</f>
        <v>20256</v>
      </c>
      <c r="F31" s="70">
        <f t="shared" si="0"/>
        <v>15668</v>
      </c>
      <c r="G31" s="70">
        <f t="shared" si="0"/>
        <v>9088466.3499999978</v>
      </c>
      <c r="H31" s="85"/>
      <c r="I31" s="74"/>
      <c r="J31" s="74"/>
      <c r="K31" s="74"/>
    </row>
    <row r="32" spans="1:11" s="11" customFormat="1" ht="22.5" x14ac:dyDescent="0.25">
      <c r="A32" s="34"/>
      <c r="B32" s="26" t="s">
        <v>33</v>
      </c>
      <c r="C32" s="70">
        <f>SUM(C27:C30)</f>
        <v>89249</v>
      </c>
      <c r="D32" s="70">
        <f>SUM(D27:D30)</f>
        <v>6058078.8209954547</v>
      </c>
      <c r="E32" s="70">
        <f t="shared" ref="E32:F32" si="1">SUM(E27:E30)</f>
        <v>1043</v>
      </c>
      <c r="F32" s="70">
        <f t="shared" si="1"/>
        <v>763</v>
      </c>
      <c r="G32" s="70">
        <f>SUM(G27:G30)</f>
        <v>1854947.03</v>
      </c>
      <c r="H32" s="85"/>
      <c r="I32" s="74"/>
      <c r="J32" s="74"/>
      <c r="K32" s="74"/>
    </row>
    <row r="33" spans="1:11" s="11" customFormat="1" ht="20.25" customHeight="1" x14ac:dyDescent="0.25">
      <c r="A33" s="34"/>
      <c r="B33" s="35" t="s">
        <v>34</v>
      </c>
      <c r="C33" s="71">
        <f>C31+C32</f>
        <v>223554</v>
      </c>
      <c r="D33" s="71">
        <f t="shared" ref="D33:G33" si="2">D31+D32</f>
        <v>31036886.619894467</v>
      </c>
      <c r="E33" s="71">
        <f t="shared" si="2"/>
        <v>21299</v>
      </c>
      <c r="F33" s="71">
        <f t="shared" si="2"/>
        <v>16431</v>
      </c>
      <c r="G33" s="71">
        <f t="shared" si="2"/>
        <v>10943413.379999997</v>
      </c>
      <c r="H33" s="85"/>
      <c r="I33" s="74"/>
      <c r="J33" s="74"/>
      <c r="K33" s="74"/>
    </row>
    <row r="34" spans="1:11" ht="17.25" customHeight="1" x14ac:dyDescent="0.25">
      <c r="A34" s="84" t="s">
        <v>56</v>
      </c>
      <c r="D34" s="87"/>
      <c r="H34" s="85"/>
      <c r="I34" s="83"/>
      <c r="J34" s="83"/>
      <c r="K34" s="83"/>
    </row>
    <row r="35" spans="1:11" x14ac:dyDescent="0.25">
      <c r="H35" s="83"/>
      <c r="I35" s="83"/>
      <c r="J35" s="83"/>
      <c r="K35" s="83"/>
    </row>
    <row r="36" spans="1:11" ht="15" x14ac:dyDescent="0.25">
      <c r="A36" s="108" t="s">
        <v>10</v>
      </c>
      <c r="B36" s="108"/>
      <c r="C36" s="108"/>
      <c r="H36" s="83"/>
      <c r="I36" s="83"/>
      <c r="J36" s="83"/>
      <c r="K36" s="83"/>
    </row>
    <row r="37" spans="1:11" ht="14.25" x14ac:dyDescent="0.25">
      <c r="A37" s="107" t="s">
        <v>9</v>
      </c>
      <c r="B37" s="107"/>
      <c r="C37" s="107"/>
      <c r="H37" s="83"/>
      <c r="I37" s="83"/>
      <c r="J37" s="83"/>
      <c r="K37" s="83"/>
    </row>
    <row r="38" spans="1:11" x14ac:dyDescent="0.25">
      <c r="H38" s="83"/>
      <c r="I38" s="83"/>
      <c r="J38" s="83"/>
      <c r="K38" s="83"/>
    </row>
    <row r="60" spans="2:4" x14ac:dyDescent="0.25">
      <c r="B60" s="105"/>
      <c r="C60" s="105"/>
      <c r="D60" s="105"/>
    </row>
    <row r="61" spans="2:4" x14ac:dyDescent="0.25">
      <c r="B61" s="88"/>
      <c r="C61" s="88"/>
      <c r="D61" s="88"/>
    </row>
    <row r="62" spans="2:4" x14ac:dyDescent="0.25">
      <c r="B62" s="88"/>
      <c r="C62" s="88"/>
      <c r="D62" s="88"/>
    </row>
    <row r="66" spans="1:2" ht="15.75" customHeight="1" x14ac:dyDescent="0.25">
      <c r="A66" s="84" t="s">
        <v>56</v>
      </c>
    </row>
    <row r="69" spans="1:2" s="89" customFormat="1" ht="12.75" x14ac:dyDescent="0.25">
      <c r="A69" s="104" t="s">
        <v>42</v>
      </c>
      <c r="B69" s="104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0"/>
  <sheetViews>
    <sheetView showGridLines="0" tabSelected="1" zoomScaleNormal="100" zoomScaleSheetLayoutView="100" workbookViewId="0">
      <selection activeCell="E25" sqref="E25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1.28515625" style="2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9" width="11.42578125" style="2" bestFit="1" customWidth="1"/>
    <col min="10" max="10" width="11.140625" style="2" customWidth="1"/>
    <col min="11" max="11" width="11.42578125" style="2" customWidth="1"/>
    <col min="12" max="12" width="11.85546875" style="2" bestFit="1" customWidth="1"/>
    <col min="13" max="13" width="11.42578125" style="2" bestFit="1" customWidth="1"/>
    <col min="14" max="14" width="7.7109375" style="2" customWidth="1"/>
    <col min="15" max="16384" width="9.140625" style="2"/>
  </cols>
  <sheetData>
    <row r="2" spans="1:14" s="13" customFormat="1" ht="15" customHeight="1" x14ac:dyDescent="0.2">
      <c r="A2" s="110" t="s">
        <v>68</v>
      </c>
      <c r="B2" s="110"/>
      <c r="C2" s="110"/>
      <c r="D2" s="110"/>
      <c r="E2" s="110"/>
      <c r="F2" s="110"/>
      <c r="G2" s="15"/>
      <c r="H2" s="15"/>
      <c r="I2" s="15"/>
      <c r="J2" s="15"/>
      <c r="K2" s="15"/>
      <c r="L2" s="15"/>
      <c r="M2" s="15"/>
      <c r="N2" s="15"/>
    </row>
    <row r="3" spans="1:14" s="14" customFormat="1" ht="14.25" customHeight="1" x14ac:dyDescent="0.2">
      <c r="A3" s="111" t="s">
        <v>69</v>
      </c>
      <c r="B3" s="111"/>
      <c r="C3" s="111"/>
      <c r="D3" s="111"/>
      <c r="E3" s="111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M4" s="109"/>
      <c r="N4" s="109"/>
    </row>
    <row r="5" spans="1:14" s="9" customFormat="1" ht="12.75" x14ac:dyDescent="0.2">
      <c r="A5" s="113" t="s">
        <v>39</v>
      </c>
      <c r="B5" s="112" t="s">
        <v>35</v>
      </c>
      <c r="C5" s="112"/>
      <c r="D5" s="112"/>
      <c r="E5" s="112"/>
      <c r="F5" s="112" t="s">
        <v>36</v>
      </c>
      <c r="G5" s="112"/>
      <c r="H5" s="112"/>
      <c r="I5" s="112"/>
      <c r="J5" s="112" t="s">
        <v>37</v>
      </c>
      <c r="K5" s="112"/>
      <c r="L5" s="112"/>
      <c r="M5" s="112"/>
      <c r="N5" s="112"/>
    </row>
    <row r="6" spans="1:14" s="8" customFormat="1" ht="36" x14ac:dyDescent="0.2">
      <c r="A6" s="113"/>
      <c r="B6" s="38" t="s">
        <v>71</v>
      </c>
      <c r="C6" s="38" t="s">
        <v>72</v>
      </c>
      <c r="D6" s="38" t="s">
        <v>73</v>
      </c>
      <c r="E6" s="38" t="s">
        <v>74</v>
      </c>
      <c r="F6" s="54" t="s">
        <v>75</v>
      </c>
      <c r="G6" s="54" t="s">
        <v>72</v>
      </c>
      <c r="H6" s="54" t="s">
        <v>73</v>
      </c>
      <c r="I6" s="54" t="s">
        <v>76</v>
      </c>
      <c r="J6" s="38" t="s">
        <v>77</v>
      </c>
      <c r="K6" s="38" t="s">
        <v>72</v>
      </c>
      <c r="L6" s="38" t="s">
        <v>78</v>
      </c>
      <c r="M6" s="38" t="s">
        <v>76</v>
      </c>
      <c r="N6" s="90" t="s">
        <v>38</v>
      </c>
    </row>
    <row r="7" spans="1:14" ht="14.25" customHeight="1" x14ac:dyDescent="0.2">
      <c r="A7" s="30" t="s">
        <v>0</v>
      </c>
      <c r="B7" s="28">
        <v>10746014.690183386</v>
      </c>
      <c r="C7" s="67">
        <v>11271525.348899012</v>
      </c>
      <c r="D7" s="23">
        <f>B7/$B$16</f>
        <v>0.42847375439098379</v>
      </c>
      <c r="E7" s="51">
        <f>C7/$C$16</f>
        <v>0.4512435276993414</v>
      </c>
      <c r="F7" s="58"/>
      <c r="G7" s="59"/>
      <c r="H7" s="59"/>
      <c r="I7" s="59"/>
      <c r="J7" s="53">
        <f>B7</f>
        <v>10746014.690183386</v>
      </c>
      <c r="K7" s="28">
        <f>C7</f>
        <v>11271525.348899012</v>
      </c>
      <c r="L7" s="23">
        <f t="shared" ref="L7:L15" si="0">J7/$J$16</f>
        <v>0.35939759369748064</v>
      </c>
      <c r="M7" s="23">
        <f t="shared" ref="M7:M16" si="1">K7/$K$16</f>
        <v>0.36316546459508703</v>
      </c>
      <c r="N7" s="91">
        <f>K7/J7*100</f>
        <v>104.89028420178586</v>
      </c>
    </row>
    <row r="8" spans="1:14" ht="14.25" customHeight="1" x14ac:dyDescent="0.2">
      <c r="A8" s="30" t="s">
        <v>53</v>
      </c>
      <c r="B8" s="28">
        <v>4649503.96</v>
      </c>
      <c r="C8" s="27">
        <v>4169530.1799999997</v>
      </c>
      <c r="D8" s="23">
        <f>B8/$B$16</f>
        <v>0.18538876739270013</v>
      </c>
      <c r="E8" s="51">
        <f>C8/$C$16</f>
        <v>0.16692270558180039</v>
      </c>
      <c r="F8" s="58"/>
      <c r="G8" s="59"/>
      <c r="H8" s="59"/>
      <c r="I8" s="59"/>
      <c r="J8" s="53">
        <f t="shared" ref="J8:J11" si="2">B8</f>
        <v>4649503.96</v>
      </c>
      <c r="K8" s="28">
        <f>C8</f>
        <v>4169530.1799999997</v>
      </c>
      <c r="L8" s="23">
        <f t="shared" si="0"/>
        <v>0.15550141920403335</v>
      </c>
      <c r="M8" s="23">
        <f t="shared" si="1"/>
        <v>0.13434112226086992</v>
      </c>
      <c r="N8" s="91">
        <f t="shared" ref="N8:N14" si="3">K8/J8*100</f>
        <v>89.676882004419241</v>
      </c>
    </row>
    <row r="9" spans="1:14" ht="14.25" customHeight="1" x14ac:dyDescent="0.2">
      <c r="A9" s="30" t="s">
        <v>1</v>
      </c>
      <c r="B9" s="28">
        <v>2119409.4</v>
      </c>
      <c r="C9" s="28">
        <v>2127711.38</v>
      </c>
      <c r="D9" s="23">
        <f>B9/$B$16</f>
        <v>8.4506798928826413E-2</v>
      </c>
      <c r="E9" s="51">
        <f>C9/$C$16</f>
        <v>8.5180661828615487E-2</v>
      </c>
      <c r="F9" s="58"/>
      <c r="G9" s="59"/>
      <c r="H9" s="59"/>
      <c r="I9" s="59"/>
      <c r="J9" s="53">
        <f t="shared" si="2"/>
        <v>2119409.4</v>
      </c>
      <c r="K9" s="28">
        <f t="shared" ref="K9:K10" si="4">C9</f>
        <v>2127711.38</v>
      </c>
      <c r="L9" s="23">
        <f t="shared" si="0"/>
        <v>7.0883081810380652E-2</v>
      </c>
      <c r="M9" s="23">
        <f t="shared" si="1"/>
        <v>6.8554278850770728E-2</v>
      </c>
      <c r="N9" s="91">
        <f t="shared" si="3"/>
        <v>100.39171195522678</v>
      </c>
    </row>
    <row r="10" spans="1:14" ht="14.25" customHeight="1" x14ac:dyDescent="0.2">
      <c r="A10" s="30" t="s">
        <v>2</v>
      </c>
      <c r="B10" s="28">
        <v>4153766.02</v>
      </c>
      <c r="C10" s="27">
        <v>4137440.59</v>
      </c>
      <c r="D10" s="23">
        <f>B10/$B$16</f>
        <v>0.16562230489754909</v>
      </c>
      <c r="E10" s="51">
        <f>C10/$C$16</f>
        <v>0.16563803298019553</v>
      </c>
      <c r="F10" s="58"/>
      <c r="G10" s="59"/>
      <c r="H10" s="59"/>
      <c r="I10" s="59"/>
      <c r="J10" s="53">
        <f t="shared" si="2"/>
        <v>4153766.02</v>
      </c>
      <c r="K10" s="28">
        <f t="shared" si="4"/>
        <v>4137440.59</v>
      </c>
      <c r="L10" s="23">
        <f t="shared" si="0"/>
        <v>0.13892159609032556</v>
      </c>
      <c r="M10" s="23">
        <f t="shared" si="1"/>
        <v>0.13330720444581978</v>
      </c>
      <c r="N10" s="91">
        <f t="shared" si="3"/>
        <v>99.606972806812067</v>
      </c>
    </row>
    <row r="11" spans="1:14" ht="12" x14ac:dyDescent="0.2">
      <c r="A11" s="30" t="s">
        <v>3</v>
      </c>
      <c r="B11" s="45">
        <v>3411056.0429999996</v>
      </c>
      <c r="C11" s="46">
        <v>3272600.3000000007</v>
      </c>
      <c r="D11" s="47">
        <f>B11/$B$16</f>
        <v>0.13600837438994054</v>
      </c>
      <c r="E11" s="52">
        <f>C11/$C$16</f>
        <v>0.13101507191004716</v>
      </c>
      <c r="F11" s="58"/>
      <c r="G11" s="59"/>
      <c r="H11" s="60"/>
      <c r="I11" s="60"/>
      <c r="J11" s="53">
        <f t="shared" si="2"/>
        <v>3411056.0429999996</v>
      </c>
      <c r="K11" s="28">
        <f>C11</f>
        <v>3272600.3000000007</v>
      </c>
      <c r="L11" s="23">
        <f t="shared" si="0"/>
        <v>0.1140818591045988</v>
      </c>
      <c r="M11" s="23">
        <f t="shared" si="1"/>
        <v>0.10544228678859441</v>
      </c>
      <c r="N11" s="91">
        <f t="shared" si="3"/>
        <v>95.940971322235214</v>
      </c>
    </row>
    <row r="12" spans="1:14" ht="14.45" customHeight="1" x14ac:dyDescent="0.2">
      <c r="A12" s="43" t="s">
        <v>6</v>
      </c>
      <c r="B12" s="50"/>
      <c r="C12" s="50"/>
      <c r="D12" s="50"/>
      <c r="E12" s="50"/>
      <c r="F12" s="55">
        <v>1035857.2000000001</v>
      </c>
      <c r="G12" s="56">
        <v>1396197.4300000009</v>
      </c>
      <c r="H12" s="57">
        <f>F12/$F$16</f>
        <v>0.21489368733053515</v>
      </c>
      <c r="I12" s="57">
        <f t="shared" ref="I12:I16" si="5">G12/$G$16</f>
        <v>0.23046868013027594</v>
      </c>
      <c r="J12" s="29">
        <f>F12</f>
        <v>1035857.2000000001</v>
      </c>
      <c r="K12" s="28">
        <f>G12</f>
        <v>1396197.4300000009</v>
      </c>
      <c r="L12" s="23">
        <f t="shared" si="0"/>
        <v>3.4643967631488207E-2</v>
      </c>
      <c r="M12" s="23">
        <f t="shared" si="1"/>
        <v>4.4985099410874752E-2</v>
      </c>
      <c r="N12" s="91">
        <f t="shared" si="3"/>
        <v>134.78667040205937</v>
      </c>
    </row>
    <row r="13" spans="1:14" ht="14.25" customHeight="1" x14ac:dyDescent="0.2">
      <c r="A13" s="43" t="s">
        <v>57</v>
      </c>
      <c r="B13" s="50"/>
      <c r="C13" s="50"/>
      <c r="D13" s="50"/>
      <c r="E13" s="50"/>
      <c r="F13" s="44">
        <v>1325313.0770366166</v>
      </c>
      <c r="G13" s="56">
        <v>2137919.3109954488</v>
      </c>
      <c r="H13" s="24">
        <f>F13/$F$16</f>
        <v>0.27494273727283658</v>
      </c>
      <c r="I13" s="24">
        <f t="shared" si="5"/>
        <v>0.35290384528937985</v>
      </c>
      <c r="J13" s="29">
        <f t="shared" ref="J13:J15" si="6">F13</f>
        <v>1325313.0770366166</v>
      </c>
      <c r="K13" s="28">
        <f t="shared" ref="K13:K15" si="7">G13</f>
        <v>2137919.3109954488</v>
      </c>
      <c r="L13" s="23">
        <f t="shared" si="0"/>
        <v>4.4324742196554294E-2</v>
      </c>
      <c r="M13" s="23">
        <f t="shared" si="1"/>
        <v>6.8883175596132606E-2</v>
      </c>
      <c r="N13" s="91">
        <f t="shared" si="3"/>
        <v>161.31428475570539</v>
      </c>
    </row>
    <row r="14" spans="1:14" ht="14.25" customHeight="1" x14ac:dyDescent="0.2">
      <c r="A14" s="43" t="s">
        <v>4</v>
      </c>
      <c r="B14" s="50"/>
      <c r="C14" s="50"/>
      <c r="D14" s="50"/>
      <c r="E14" s="50"/>
      <c r="F14" s="44">
        <v>598927.07999999996</v>
      </c>
      <c r="G14" s="29">
        <v>593168.74</v>
      </c>
      <c r="H14" s="24">
        <f>F14/$F$16</f>
        <v>0.12425037800896725</v>
      </c>
      <c r="I14" s="24">
        <f t="shared" si="5"/>
        <v>9.7913671566018226E-2</v>
      </c>
      <c r="J14" s="29">
        <f t="shared" si="6"/>
        <v>598927.07999999996</v>
      </c>
      <c r="K14" s="28">
        <f t="shared" si="7"/>
        <v>593168.74</v>
      </c>
      <c r="L14" s="23">
        <f t="shared" si="0"/>
        <v>2.0030956364585528E-2</v>
      </c>
      <c r="M14" s="23">
        <f t="shared" si="1"/>
        <v>1.9111734603553383E-2</v>
      </c>
      <c r="N14" s="92">
        <f t="shared" si="3"/>
        <v>99.038557415036237</v>
      </c>
    </row>
    <row r="15" spans="1:14" ht="14.25" customHeight="1" x14ac:dyDescent="0.2">
      <c r="A15" s="43" t="s">
        <v>5</v>
      </c>
      <c r="B15" s="50"/>
      <c r="C15" s="50"/>
      <c r="D15" s="50"/>
      <c r="E15" s="50"/>
      <c r="F15" s="44">
        <v>1860226.6500000048</v>
      </c>
      <c r="G15" s="29">
        <v>1930793.340000005</v>
      </c>
      <c r="H15" s="24">
        <f>F15/$F$16</f>
        <v>0.385913197387661</v>
      </c>
      <c r="I15" s="24">
        <f t="shared" si="5"/>
        <v>0.31871380301432584</v>
      </c>
      <c r="J15" s="29">
        <f t="shared" si="6"/>
        <v>1860226.6500000048</v>
      </c>
      <c r="K15" s="28">
        <f t="shared" si="7"/>
        <v>1930793.340000005</v>
      </c>
      <c r="L15" s="23">
        <f t="shared" si="0"/>
        <v>6.2214783900552996E-2</v>
      </c>
      <c r="M15" s="23">
        <f t="shared" si="1"/>
        <v>6.2209633448297538E-2</v>
      </c>
      <c r="N15" s="91">
        <f>K15/J15*100</f>
        <v>103.79344581478821</v>
      </c>
    </row>
    <row r="16" spans="1:14" s="12" customFormat="1" ht="18.2" customHeight="1" x14ac:dyDescent="0.25">
      <c r="A16" s="31" t="s">
        <v>52</v>
      </c>
      <c r="B16" s="48">
        <f>SUM(B7:B15)</f>
        <v>25079750.113183387</v>
      </c>
      <c r="C16" s="48">
        <f>SUM(C7:C15)</f>
        <v>24978807.798899014</v>
      </c>
      <c r="D16" s="49">
        <f>B16/B16</f>
        <v>1</v>
      </c>
      <c r="E16" s="49">
        <f>C16/C16</f>
        <v>1</v>
      </c>
      <c r="F16" s="37">
        <f>SUM(F7:F15)</f>
        <v>4820324.0070366217</v>
      </c>
      <c r="G16" s="37">
        <f>SUM(G7:G15)</f>
        <v>6058078.8209954556</v>
      </c>
      <c r="H16" s="32">
        <f>SUM(H7:H15)</f>
        <v>1</v>
      </c>
      <c r="I16" s="32">
        <f t="shared" si="5"/>
        <v>1</v>
      </c>
      <c r="J16" s="37">
        <f>SUM(J7:J15)</f>
        <v>29900074.120220006</v>
      </c>
      <c r="K16" s="37">
        <f>SUM(K7:K15)</f>
        <v>31036886.619894464</v>
      </c>
      <c r="L16" s="36">
        <f>J16/J16</f>
        <v>1</v>
      </c>
      <c r="M16" s="36">
        <f t="shared" si="1"/>
        <v>1</v>
      </c>
      <c r="N16" s="93">
        <f>K16/J16*100</f>
        <v>103.8020390688787</v>
      </c>
    </row>
    <row r="17" spans="1:13" ht="24.75" customHeight="1" x14ac:dyDescent="0.2">
      <c r="A17" s="2" t="s">
        <v>55</v>
      </c>
      <c r="B17" s="98"/>
      <c r="C17" s="94"/>
      <c r="D17" s="95"/>
      <c r="E17" s="96"/>
      <c r="F17" s="96"/>
      <c r="G17" s="94"/>
      <c r="H17" s="95"/>
      <c r="I17" s="97"/>
      <c r="J17" s="97"/>
      <c r="K17" s="94"/>
      <c r="L17" s="75"/>
    </row>
    <row r="18" spans="1:13" ht="12" x14ac:dyDescent="0.2">
      <c r="A18" s="8"/>
      <c r="D18" s="66"/>
    </row>
    <row r="19" spans="1:13" ht="12" x14ac:dyDescent="0.2">
      <c r="A19" s="8"/>
      <c r="C19" s="66"/>
      <c r="G19" s="66"/>
    </row>
    <row r="20" spans="1:13" ht="12" x14ac:dyDescent="0.2">
      <c r="A20" s="42" t="s">
        <v>41</v>
      </c>
      <c r="B20" s="68"/>
      <c r="C20" s="69"/>
      <c r="D20" s="69"/>
      <c r="E20" s="69"/>
      <c r="F20" s="68"/>
      <c r="G20" s="69"/>
      <c r="H20" s="69"/>
      <c r="I20" s="69"/>
      <c r="J20" s="68"/>
      <c r="K20" s="69"/>
      <c r="L20" s="69"/>
      <c r="M20" s="69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2020-01-23T12:37:07Z</cp:lastPrinted>
  <dcterms:created xsi:type="dcterms:W3CDTF">2018-02-21T07:14:25Z</dcterms:created>
  <dcterms:modified xsi:type="dcterms:W3CDTF">2020-05-26T16:22:32Z</dcterms:modified>
</cp:coreProperties>
</file>