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3040" windowHeight="9264" activeTab="3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45621"/>
</workbook>
</file>

<file path=xl/calcChain.xml><?xml version="1.0" encoding="utf-8"?>
<calcChain xmlns="http://schemas.openxmlformats.org/spreadsheetml/2006/main">
  <c r="K11" i="3" l="1"/>
  <c r="E31" i="1" l="1"/>
  <c r="N15" i="3" l="1"/>
  <c r="I15" i="3" l="1"/>
  <c r="F16" i="3" l="1"/>
  <c r="G16" i="3" l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<sst xmlns="http://schemas.openxmlformats.org/spreadsheetml/2006/main" count="88" uniqueCount="79">
  <si>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</si>
  <si>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</si>
  <si>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</si>
  <si>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</si>
  <si>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</si>
  <si>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</si>
  <si>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</si>
  <si>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</si>
  <si>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</si>
  <si>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</si>
  <si>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</si>
  <si>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</si>
  <si>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</si>
  <si>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</si>
  <si>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</si>
  <si>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</si>
  <si>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</si>
  <si>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</si>
  <si>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</si>
  <si>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</si>
  <si>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</si>
  <si>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</si>
  <si>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</si>
  <si>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</si>
  <si>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</si>
  <si>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</si>
  <si>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</si>
  <si>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</si>
  <si>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</si>
  <si>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</si>
  <si>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</si>
  <si>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</si>
  <si>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</si>
  <si>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</si>
  <si>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</si>
  <si>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</si>
  <si>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</si>
  <si>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</si>
  <si>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</si>
  <si>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</si>
  <si>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</si>
  <si>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</si>
  <si>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</si>
  <si>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</si>
  <si>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</si>
  <si>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</si>
  <si>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</si>
  <si>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</si>
  <si>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</si>
  <si>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</si>
  <si>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</si>
  <si>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</si>
  <si>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</si>
  <si>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</si>
  <si>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</si>
  <si>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</si>
  <si>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</si>
  <si>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</si>
  <si>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</si>
  <si>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</si>
  <si>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</si>
  <si>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r>
      <t xml:space="preserve">BFP/ </t>
    </r>
    <r>
      <rPr>
        <sz val="9"/>
        <color theme="0"/>
        <rFont val="Arial"/>
        <family val="2"/>
        <charset val="238"/>
      </rPr>
      <t>GWP 
IX 2019</t>
    </r>
  </si>
  <si>
    <r>
      <t xml:space="preserve">BFP/ </t>
    </r>
    <r>
      <rPr>
        <sz val="9"/>
        <color theme="0"/>
        <rFont val="Arial"/>
        <family val="2"/>
        <charset val="238"/>
      </rPr>
      <t>GWP
IX 2020</t>
    </r>
  </si>
  <si>
    <r>
      <t xml:space="preserve">Učešće/ 
</t>
    </r>
    <r>
      <rPr>
        <sz val="9"/>
        <color theme="0"/>
        <rFont val="Arial"/>
        <family val="2"/>
        <charset val="238"/>
      </rPr>
      <t>Share IX 2019</t>
    </r>
  </si>
  <si>
    <r>
      <t xml:space="preserve">Učešće/
  </t>
    </r>
    <r>
      <rPr>
        <sz val="9"/>
        <color theme="0"/>
        <rFont val="Arial"/>
        <family val="2"/>
        <charset val="238"/>
      </rPr>
      <t>Share IX 2020</t>
    </r>
  </si>
  <si>
    <r>
      <t xml:space="preserve">BFP/ </t>
    </r>
    <r>
      <rPr>
        <sz val="9"/>
        <color theme="0"/>
        <rFont val="Arial"/>
        <family val="2"/>
        <charset val="238"/>
      </rPr>
      <t>GWP 
IX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2019</t>
    </r>
  </si>
  <si>
    <r>
      <t xml:space="preserve">Učešće/ 
</t>
    </r>
    <r>
      <rPr>
        <sz val="9"/>
        <color theme="0"/>
        <rFont val="Arial"/>
        <family val="2"/>
        <charset val="238"/>
      </rPr>
      <t>Share IX 2020</t>
    </r>
  </si>
  <si>
    <r>
      <t xml:space="preserve">BFP/ </t>
    </r>
    <r>
      <rPr>
        <sz val="9"/>
        <color theme="0"/>
        <rFont val="Arial"/>
        <family val="2"/>
        <charset val="238"/>
      </rPr>
      <t>GWP
IX  2019</t>
    </r>
  </si>
  <si>
    <r>
      <t xml:space="preserve">Učešće/
 </t>
    </r>
    <r>
      <rPr>
        <sz val="9"/>
        <color theme="0"/>
        <rFont val="Arial"/>
        <family val="2"/>
        <charset val="238"/>
      </rPr>
      <t>Share IX 2019</t>
    </r>
  </si>
  <si>
    <t>za period od 1. januara do 30. novembra 2020. godine</t>
  </si>
  <si>
    <t>for the period 1 January - 30 November 2020</t>
  </si>
  <si>
    <t>Decembar, 2020. godine                                                                                     verzija 01</t>
  </si>
  <si>
    <t>December 2020                                                                                           version 01</t>
  </si>
  <si>
    <t>Tablela 1: Podaci o osiguranju za period od 1. januara do 30. novembra 2020. godine</t>
  </si>
  <si>
    <t>Table 1: Insurance data for the period 1 January - 30 November 2020</t>
  </si>
  <si>
    <t>Tablela 2: Bruto fakturisana premija za period od 1. januara do 30. novembra 2020. godine</t>
  </si>
  <si>
    <t>Table 2: Gross Written Premium for the period 1 January - 30 November 2020</t>
  </si>
  <si>
    <t>Tabela 1: Podaci o osiguranju za period od 1. januara do 30. novembra 2020. godine</t>
  </si>
  <si>
    <t>Tabela 2: Bruto fakturisana premija za period od 1. januara do 30. novembra 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</si>
</sst>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_-* #,##0.00_-;\-* #,##0.00_-;_-* &quot;-&quot;??_-;_-@_-"/>
    <numFmt numFmtId="166" formatCode="#,###"/>
    <numFmt numFmtId="167" formatCode="00"/>
    <numFmt numFmtId="168" formatCode="_-* #,##0.00\ _k_n_-;\-* #,##0.00\ _k_n_-;_-* &quot;-&quot;??\ _k_n_-;_-@_-"/>
    <numFmt numFmtId="169" formatCode="#,##0_ ;\-#,##0\ "/>
    <numFmt numFmtId="170" formatCode="m\o\n\th\ d\,\ yyyy"/>
    <numFmt numFmtId="171" formatCode="#,#00"/>
    <numFmt numFmtId="172" formatCode="#,"/>
    <numFmt numFmtId="173" formatCode="0.0%"/>
    <numFmt numFmtId="174" formatCode="#,##0.0"/>
    <numFmt numFmtId="175" formatCode="0.0"/>
  </numFmts>
  <fonts count="5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8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70" fontId="26" fillId="0" borderId="0">
      <protection locked="0"/>
    </xf>
    <xf numFmtId="171" fontId="26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173" fontId="56" fillId="3" borderId="11" xfId="6" applyNumberFormat="1" applyFont="1" applyFill="1" applyBorder="1" applyAlignment="1">
      <alignment horizontal="center" vertical="center"/>
    </xf>
    <xf numFmtId="173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6" fillId="2" borderId="11" xfId="3" applyNumberFormat="1" applyFont="1" applyFill="1" applyBorder="1" applyAlignment="1">
      <alignment horizontal="left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67" fontId="37" fillId="2" borderId="11" xfId="3" applyNumberFormat="1" applyFont="1" applyFill="1" applyBorder="1" applyAlignment="1">
      <alignment horizontal="center" vertical="center" wrapText="1"/>
    </xf>
    <xf numFmtId="167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7" borderId="11" xfId="3" applyNumberFormat="1" applyFont="1" applyFill="1" applyBorder="1" applyAlignment="1">
      <alignment horizontal="center" vertical="center" wrapText="1"/>
    </xf>
    <xf numFmtId="169" fontId="37" fillId="3" borderId="11" xfId="6" applyNumberFormat="1" applyFont="1" applyFill="1" applyBorder="1" applyAlignment="1">
      <alignment horizontal="right" vertical="center" wrapText="1"/>
    </xf>
    <xf numFmtId="169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48" fillId="2" borderId="12" xfId="0" applyNumberFormat="1" applyFont="1" applyFill="1" applyBorder="1" applyAlignment="1">
      <alignment horizontal="left"/>
    </xf>
    <xf numFmtId="173" fontId="56" fillId="3" borderId="14" xfId="6" applyNumberFormat="1" applyFont="1" applyFill="1" applyBorder="1" applyAlignment="1">
      <alignment horizontal="center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3" fontId="56" fillId="3" borderId="12" xfId="6" applyNumberFormat="1" applyFont="1" applyFill="1" applyBorder="1" applyAlignment="1">
      <alignment horizontal="center" vertical="center"/>
    </xf>
    <xf numFmtId="173" fontId="56" fillId="3" borderId="16" xfId="6" applyNumberFormat="1" applyFont="1" applyFill="1" applyBorder="1" applyAlignment="1">
      <alignment horizontal="center" vertical="center"/>
    </xf>
    <xf numFmtId="3" fontId="46" fillId="37" borderId="14" xfId="3" applyNumberFormat="1" applyFont="1" applyFill="1" applyBorder="1" applyAlignment="1">
      <alignment horizontal="center" vertical="center" wrapText="1"/>
    </xf>
    <xf numFmtId="173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9" fontId="35" fillId="37" borderId="11" xfId="6" applyNumberFormat="1" applyFont="1" applyFill="1" applyBorder="1" applyAlignment="1">
      <alignment horizontal="right" vertical="center" wrapText="1"/>
    </xf>
    <xf numFmtId="169" fontId="33" fillId="37" borderId="11" xfId="6" applyNumberFormat="1" applyFont="1" applyFill="1" applyBorder="1" applyAlignment="1">
      <alignment horizontal="right" vertical="center" wrapText="1"/>
    </xf>
    <xf numFmtId="169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53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2" fillId="35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5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4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3" fontId="46" fillId="37" borderId="12" xfId="3" applyNumberFormat="1" applyFont="1" applyFill="1" applyBorder="1" applyAlignment="1">
      <alignment horizontal="center" vertical="center" wrapText="1"/>
    </xf>
    <xf numFmtId="174" fontId="56" fillId="3" borderId="12" xfId="6" applyNumberFormat="1" applyFont="1" applyFill="1" applyBorder="1" applyAlignment="1">
      <alignment horizontal="center" vertical="center"/>
    </xf>
    <xf numFmtId="174" fontId="57" fillId="3" borderId="12" xfId="6" applyNumberFormat="1" applyFont="1" applyFill="1" applyBorder="1" applyAlignment="1">
      <alignment horizontal="center" vertical="center"/>
    </xf>
    <xf numFmtId="174" fontId="46" fillId="37" borderId="12" xfId="6" applyNumberFormat="1" applyFont="1" applyFill="1" applyBorder="1" applyAlignment="1">
      <alignment horizontal="center" vertical="center"/>
    </xf>
    <xf numFmtId="0" fontId="31" fillId="39" borderId="0" xfId="0" applyNumberFormat="1" applyFont="1" applyFill="1"/>
    <xf numFmtId="0" fontId="32" fillId="0" borderId="0" xfId="0" applyNumberFormat="1" applyFont="1"/>
    <xf numFmtId="0" fontId="31" fillId="0" borderId="0" xfId="0" applyFont="1" applyAlignment="1">
      <alignment horizontal="left" vertical="center"/>
    </xf>
    <xf numFmtId="166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28" fillId="0" borderId="0" xfId="66" applyAlignment="1" applyProtection="1">
      <alignment horizontal="left"/>
    </xf>
    <xf numFmtId="3" fontId="28" fillId="0" borderId="0" xfId="66" applyNumberFormat="1" applyAlignment="1" applyProtection="1">
      <alignment horizontal="left" vertical="center" wrapText="1"/>
    </xf>
    <xf numFmtId="3" fontId="57" fillId="3" borderId="11" xfId="3" applyNumberFormat="1" applyFont="1" applyFill="1" applyBorder="1" applyAlignment="1">
      <alignment horizontal="center" vertical="center" wrapText="1"/>
    </xf>
    <xf numFmtId="3" fontId="56" fillId="3" borderId="11" xfId="6" applyNumberFormat="1" applyFont="1" applyFill="1" applyBorder="1" applyAlignment="1">
      <alignment horizontal="center" vertical="center"/>
    </xf>
    <xf numFmtId="3" fontId="57" fillId="3" borderId="14" xfId="3" applyNumberFormat="1" applyFont="1" applyFill="1" applyBorder="1" applyAlignment="1">
      <alignment horizontal="center" vertical="center" wrapText="1"/>
    </xf>
    <xf numFmtId="3" fontId="57" fillId="3" borderId="13" xfId="3" applyNumberFormat="1" applyFont="1" applyFill="1" applyBorder="1" applyAlignment="1">
      <alignment horizontal="center" vertical="center" wrapText="1"/>
    </xf>
    <xf numFmtId="3" fontId="48" fillId="2" borderId="17" xfId="0" applyNumberFormat="1" applyFont="1" applyFill="1" applyBorder="1" applyAlignment="1">
      <alignment horizontal="center"/>
    </xf>
    <xf numFmtId="3" fontId="48" fillId="2" borderId="15" xfId="0" applyNumberFormat="1" applyFont="1" applyFill="1" applyBorder="1" applyAlignment="1">
      <alignment horizontal="center"/>
    </xf>
    <xf numFmtId="3" fontId="48" fillId="2" borderId="11" xfId="0" applyNumberFormat="1" applyFont="1" applyFill="1" applyBorder="1" applyAlignment="1">
      <alignment horizontal="center"/>
    </xf>
    <xf numFmtId="3" fontId="48" fillId="2" borderId="13" xfId="0" applyNumberFormat="1" applyFont="1" applyFill="1" applyBorder="1" applyAlignment="1">
      <alignment horizontal="center"/>
    </xf>
    <xf numFmtId="3" fontId="46" fillId="38" borderId="15" xfId="0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center" vertical="center"/>
    </xf>
    <xf numFmtId="174" fontId="32" fillId="0" borderId="0" xfId="0" applyNumberFormat="1" applyFont="1"/>
    <xf numFmtId="4" fontId="32" fillId="0" borderId="0" xfId="0" applyNumberFormat="1" applyFont="1"/>
    <xf numFmtId="175" fontId="32" fillId="0" borderId="0" xfId="0" applyNumberFormat="1" applyFont="1"/>
    <xf numFmtId="0" fontId="33" fillId="38" borderId="11" xfId="3" applyFont="1" applyFill="1" applyBorder="1" applyAlignment="1">
      <alignment horizontal="center" vertical="center" wrapText="1"/>
    </xf>
    <xf numFmtId="166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6" fontId="46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169" fontId="56" fillId="3" borderId="14" xfId="97" applyNumberFormat="1" applyFont="1" applyFill="1" applyBorder="1" applyAlignment="1">
      <alignment horizontal="center" vertical="center"/>
    </xf>
  </cellXfs>
  <cellStyles count="99">
    <cellStyle name="20% - Accent1" xfId="29" builtinId="30" customBuiltin="1"/>
    <cellStyle name="20% - Accent1 2" xfId="67"/>
    <cellStyle name="20% - Accent2" xfId="33" builtinId="34" customBuiltin="1"/>
    <cellStyle name="20% - Accent2 2" xfId="68"/>
    <cellStyle name="20% - Accent3" xfId="37" builtinId="38" customBuiltin="1"/>
    <cellStyle name="20% - Accent3 2" xfId="69"/>
    <cellStyle name="20% - Accent4" xfId="41" builtinId="42" customBuiltin="1"/>
    <cellStyle name="20% - Accent4 2" xfId="70"/>
    <cellStyle name="20% - Accent5" xfId="45" builtinId="46" customBuiltin="1"/>
    <cellStyle name="20% - Accent5 2" xfId="71"/>
    <cellStyle name="20% - Accent6" xfId="49" builtinId="50" customBuiltin="1"/>
    <cellStyle name="20% - Accent6 2" xfId="72"/>
    <cellStyle name="40% - Accent1" xfId="30" builtinId="31" customBuiltin="1"/>
    <cellStyle name="40% - Accent1 2" xfId="73"/>
    <cellStyle name="40% - Accent2" xfId="34" builtinId="35" customBuiltin="1"/>
    <cellStyle name="40% - Accent2 2" xfId="74"/>
    <cellStyle name="40% - Accent3" xfId="38" builtinId="39" customBuiltin="1"/>
    <cellStyle name="40% - Accent3 2" xfId="75"/>
    <cellStyle name="40% - Accent4" xfId="42" builtinId="43" customBuiltin="1"/>
    <cellStyle name="40% - Accent4 2" xfId="76"/>
    <cellStyle name="40% - Accent5" xfId="46" builtinId="47" customBuiltin="1"/>
    <cellStyle name="40% - Accent5 2" xfId="77"/>
    <cellStyle name="40% - Accent6" xfId="50" builtinId="51" customBuiltin="1"/>
    <cellStyle name="40% - Accent6 2" xfId="78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/>
    <cellStyle name="Comma 3" xfId="96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/>
    <cellStyle name="Normal 11" xfId="80"/>
    <cellStyle name="Normal 13" xfId="81"/>
    <cellStyle name="Normal 2" xfId="7"/>
    <cellStyle name="Normal 2 2" xfId="53"/>
    <cellStyle name="Normal 2 2 2" xfId="83"/>
    <cellStyle name="Normal 2 2 3" xfId="84"/>
    <cellStyle name="Normal 2 2 4" xfId="85"/>
    <cellStyle name="Normal 2 2 5" xfId="82"/>
    <cellStyle name="Normal 2 3" xfId="59"/>
    <cellStyle name="Normal 2 3 2" xfId="86"/>
    <cellStyle name="Normal 2 4" xfId="87"/>
    <cellStyle name="Normal 21" xfId="60"/>
    <cellStyle name="Normal 3" xfId="8"/>
    <cellStyle name="Normal 3 2" xfId="61"/>
    <cellStyle name="Normal 3 2 2" xfId="10"/>
    <cellStyle name="Normal 3 3" xfId="88"/>
    <cellStyle name="Normal 3 4" xfId="89"/>
    <cellStyle name="Normal 3 5" xfId="94"/>
    <cellStyle name="Normal 4" xfId="9"/>
    <cellStyle name="Normal 4 2" xfId="62"/>
    <cellStyle name="Normal 4 3" xfId="90"/>
    <cellStyle name="Normal 5" xfId="1"/>
    <cellStyle name="Normal 5 2" xfId="92"/>
    <cellStyle name="Normal 5 3" xfId="91"/>
    <cellStyle name="Normal 6" xfId="52"/>
    <cellStyle name="Normal 7" xfId="54"/>
    <cellStyle name="Normal 8" xfId="95"/>
    <cellStyle name="Normal_novozami1" xfId="3"/>
    <cellStyle name="Note" xfId="25" builtinId="10" customBuiltin="1"/>
    <cellStyle name="Note 2" xfId="93"/>
    <cellStyle name="Obično_ik" xfId="63"/>
    <cellStyle name="Output" xfId="20" builtinId="21" customBuiltin="1"/>
    <cellStyle name="Percent" xfId="98" builtinId="5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52E-4D30-9A1A-BEF111B8833D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52E-4D30-9A1A-BEF111B8833D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52E-4D30-9A1A-BEF111B8833D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52E-4D30-9A1A-BEF111B8833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52E-4D30-9A1A-BEF111B8833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52E-4D30-9A1A-BEF111B8833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52E-4D30-9A1A-BEF111B8833D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52E-4D30-9A1A-BEF111B8833D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2EC-466F-BE39-B5E5AA7EA33A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numFmt formatCode="0.0%" sourceLinked="0"/>
              <c:spPr/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numFmt formatCode="0.0%" sourceLinked="0"/>
              <c:spPr/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numFmt formatCode="0.0%" sourceLinked="0"/>
              <c:spPr/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/>
              <c:numFmt formatCode="0.0%" sourceLinked="0"/>
              <c:spPr/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/>
              <c:numFmt formatCode="0.0%" sourceLinked="0"/>
              <c:spPr/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/>
              <c:numFmt formatCode="0.0%" sourceLinked="0"/>
              <c:spPr/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numFmt formatCode="0.0%" sourceLinked="0"/>
              <c:spPr/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numFmt formatCode="0.0%" sourceLinked="0"/>
              <c:spPr/>
              <c:txPr>
                <a:bodyPr rot="0" vert="horz"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[1]MO_I!$G$46:$G$52</c:f>
              <c:strCache>
                <c:ptCount val="7"/>
                <c:pt idx="0">
                  <c:v>10</c:v>
                </c:pt>
                <c:pt idx="1">
                  <c:v>20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8</c:v>
                </c:pt>
                <c:pt idx="6">
                  <c:v>Ostalo (manje od 3%)/
Others (less than 3%)</c:v>
                </c:pt>
              </c:strCache>
            </c:strRef>
          </c:cat>
          <c:val>
            <c:numRef>
              <c:f>[1]MO_I!$I$46:$I$52</c:f>
              <c:numCache>
                <c:formatCode>General</c:formatCode>
                <c:ptCount val="7"/>
                <c:pt idx="0">
                  <c:v>0.38772255366293867</c:v>
                </c:pt>
                <c:pt idx="1">
                  <c:v>0.18452006476829536</c:v>
                </c:pt>
                <c:pt idx="2">
                  <c:v>0.10628890388374672</c:v>
                </c:pt>
                <c:pt idx="3">
                  <c:v>0.10416956537476721</c:v>
                </c:pt>
                <c:pt idx="4">
                  <c:v>6.4066350544014702E-2</c:v>
                </c:pt>
                <c:pt idx="5">
                  <c:v>4.0452624610164419E-2</c:v>
                </c:pt>
                <c:pt idx="6">
                  <c:v>0.1127799371646105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52E-4D30-9A1A-BEF111B8833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6</xdr:col>
      <xdr:colOff>103348</xdr:colOff>
      <xdr:row>57</xdr:row>
      <xdr:rowOff>54824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ar%202020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0.38772255366293867</v>
          </cell>
        </row>
        <row r="47">
          <cell r="G47">
            <v>20</v>
          </cell>
          <cell r="I47">
            <v>0.18452006476829536</v>
          </cell>
        </row>
        <row r="48">
          <cell r="G48">
            <v>9</v>
          </cell>
          <cell r="I48">
            <v>0.10628890388374672</v>
          </cell>
        </row>
        <row r="49">
          <cell r="G49">
            <v>1</v>
          </cell>
          <cell r="I49">
            <v>0.10416956537476721</v>
          </cell>
        </row>
        <row r="50">
          <cell r="G50">
            <v>3</v>
          </cell>
          <cell r="I50">
            <v>6.4066350544014702E-2</v>
          </cell>
        </row>
        <row r="51">
          <cell r="G51">
            <v>8</v>
          </cell>
          <cell r="I51">
            <v>4.0452624610164419E-2</v>
          </cell>
        </row>
        <row r="52">
          <cell r="G52" t="str">
            <v>Ostalo (manje od 3%)/
Others (less than 3%)</v>
          </cell>
          <cell r="I52">
            <v>0.1127799371646105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Solstice">
    <a:dk1>
      <a:sysClr val="windowText" lastClr="000000"/>
    </a:dk1>
    <a:lt1>
      <a:sysClr val="window" lastClr="FFFFFF"/>
    </a:lt1>
    <a:dk2>
      <a:srgbClr val="4F271C"/>
    </a:dk2>
    <a:lt2>
      <a:srgbClr val="E7DEC9"/>
    </a:lt2>
    <a:accent1>
      <a:srgbClr val="3891A7"/>
    </a:accent1>
    <a:accent2>
      <a:srgbClr val="FEB80A"/>
    </a:accent2>
    <a:accent3>
      <a:srgbClr val="C32D2E"/>
    </a:accent3>
    <a:accent4>
      <a:srgbClr val="84AA33"/>
    </a:accent4>
    <a:accent5>
      <a:srgbClr val="964305"/>
    </a:accent5>
    <a:accent6>
      <a:srgbClr val="475A8D"/>
    </a:accent6>
    <a:hlink>
      <a:srgbClr val="8DC765"/>
    </a:hlink>
    <a:folHlink>
      <a:srgbClr val="AA8A14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workbookViewId="0">
      <selection activeCell="A25" sqref="A25"/>
    </sheetView>
  </sheetViews>
  <sheetFormatPr defaultRowHeight="14.4" x14ac:dyDescent="0.3"/>
  <cols>
    <col min="1" max="1" width="100" style="17" customWidth="1"/>
  </cols>
  <sheetData>
    <row r="7" spans="1:1" ht="15.75" customHeight="1" x14ac:dyDescent="0.3">
      <c r="A7" s="21" t="s">
        <v>7</v>
      </c>
    </row>
    <row r="8" spans="1:1" ht="15.75" customHeight="1" x14ac:dyDescent="0.3">
      <c r="A8" s="22"/>
    </row>
    <row r="9" spans="1:1" ht="15.75" customHeight="1" x14ac:dyDescent="0.3">
      <c r="A9" s="21" t="s">
        <v>8</v>
      </c>
    </row>
    <row r="10" spans="1:1" ht="15.75" customHeight="1" x14ac:dyDescent="0.3"/>
    <row r="11" spans="1:1" ht="15.75" customHeight="1" x14ac:dyDescent="0.3"/>
    <row r="12" spans="1:1" x14ac:dyDescent="0.3">
      <c r="A12" s="18" t="s">
        <v>42</v>
      </c>
    </row>
    <row r="13" spans="1:1" x14ac:dyDescent="0.3">
      <c r="A13" s="18" t="s">
        <v>69</v>
      </c>
    </row>
    <row r="14" spans="1:1" x14ac:dyDescent="0.3">
      <c r="A14" s="19"/>
    </row>
    <row r="15" spans="1:1" x14ac:dyDescent="0.3">
      <c r="A15" s="19"/>
    </row>
    <row r="16" spans="1:1" x14ac:dyDescent="0.3">
      <c r="A16" s="20" t="s">
        <v>43</v>
      </c>
    </row>
    <row r="17" spans="1:1" x14ac:dyDescent="0.3">
      <c r="A17" s="20" t="s">
        <v>70</v>
      </c>
    </row>
    <row r="22" spans="1:1" x14ac:dyDescent="0.3">
      <c r="A22" s="50" t="s">
        <v>71</v>
      </c>
    </row>
    <row r="23" spans="1:1" x14ac:dyDescent="0.3">
      <c r="A23" s="51" t="s">
        <v>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zoomScaleNormal="100" workbookViewId="0">
      <selection activeCell="A19" sqref="A19"/>
    </sheetView>
  </sheetViews>
  <sheetFormatPr defaultColWidth="9.109375" defaultRowHeight="13.2" x14ac:dyDescent="0.25"/>
  <cols>
    <col min="1" max="1" width="79.88671875" style="3" customWidth="1"/>
    <col min="2" max="16384" width="9.109375" style="3"/>
  </cols>
  <sheetData>
    <row r="2" spans="1:1" x14ac:dyDescent="0.25">
      <c r="A2" s="37" t="s">
        <v>53</v>
      </c>
    </row>
    <row r="5" spans="1:1" s="4" customFormat="1" x14ac:dyDescent="0.25">
      <c r="A5" s="1" t="s">
        <v>73</v>
      </c>
    </row>
    <row r="6" spans="1:1" s="5" customFormat="1" x14ac:dyDescent="0.25">
      <c r="A6" s="78" t="s">
        <v>74</v>
      </c>
    </row>
    <row r="7" spans="1:1" s="4" customFormat="1" x14ac:dyDescent="0.25">
      <c r="A7" s="1" t="s">
        <v>10</v>
      </c>
    </row>
    <row r="8" spans="1:1" s="5" customFormat="1" x14ac:dyDescent="0.25">
      <c r="A8" s="6" t="s">
        <v>9</v>
      </c>
    </row>
    <row r="9" spans="1:1" s="4" customFormat="1" x14ac:dyDescent="0.25">
      <c r="A9" s="49" t="s">
        <v>75</v>
      </c>
    </row>
    <row r="10" spans="1:1" s="5" customFormat="1" x14ac:dyDescent="0.25">
      <c r="A10" s="79" t="s">
        <v>76</v>
      </c>
    </row>
    <row r="59" spans="1:1" x14ac:dyDescent="0.25">
      <c r="A59" s="7"/>
    </row>
  </sheetData>
  <hyperlinks>
    <hyperlink ref="A6" location="'Tabela 1'!A1" display="Table 1: Insurance data for the period 1 January - 30 November 2020"/>
    <hyperlink ref="A5" location="'Tabela 1'!A1" display="Tablela 1: Podaci o osiguranju za period od 1. januara do 30. novembra 2020. godine"/>
    <hyperlink ref="A8" location="'Tabela 1'!A1" display="Chart 1: Share of classes of insurance in total GWP"/>
    <hyperlink ref="A9" location="'Tabela 2'!A1" display="Tablela 2: Bruto fakturisana premija za period od 1. januara do 30. novembra 2020. godine"/>
    <hyperlink ref="A10" location="'Tabela 2'!A1" display="Table 2: Gross Written Premium for the period 1 January - 30 November 2020"/>
    <hyperlink ref="A7" location="'Tabela 1'!A1" display="Grafik 1: Učešće vrsta osiguranja u ukupnoj  BFP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"/>
  <sheetViews>
    <sheetView showGridLines="0" topLeftCell="A34" zoomScaleNormal="100" workbookViewId="0">
      <selection activeCell="E32" sqref="E32"/>
    </sheetView>
  </sheetViews>
  <sheetFormatPr defaultColWidth="9.109375" defaultRowHeight="10.199999999999999" x14ac:dyDescent="0.3"/>
  <cols>
    <col min="1" max="1" width="5" style="64" customWidth="1"/>
    <col min="2" max="2" width="37.44140625" style="64" customWidth="1"/>
    <col min="3" max="3" width="13.44140625" style="64" bestFit="1" customWidth="1"/>
    <col min="4" max="4" width="22.109375" style="64" customWidth="1"/>
    <col min="5" max="5" width="15.33203125" style="64" customWidth="1"/>
    <col min="6" max="6" width="7" style="64" bestFit="1" customWidth="1"/>
    <col min="7" max="7" width="10.33203125" style="64" customWidth="1"/>
    <col min="8" max="8" width="10" style="64" bestFit="1" customWidth="1"/>
    <col min="9" max="16384" width="9.109375" style="64"/>
  </cols>
  <sheetData>
    <row r="2" spans="1:11" s="59" customFormat="1" ht="13.8" x14ac:dyDescent="0.3">
      <c r="A2" s="57" t="s">
        <v>77</v>
      </c>
      <c r="B2" s="57"/>
      <c r="C2" s="57"/>
      <c r="D2" s="57"/>
      <c r="E2" s="58"/>
      <c r="F2" s="58"/>
      <c r="G2" s="58"/>
    </row>
    <row r="3" spans="1:11" s="61" customFormat="1" ht="14.4" x14ac:dyDescent="0.3">
      <c r="A3" s="97" t="s">
        <v>74</v>
      </c>
      <c r="B3" s="97"/>
      <c r="C3" s="97"/>
      <c r="D3" s="97"/>
      <c r="E3" s="60"/>
      <c r="F3" s="60"/>
      <c r="G3" s="60"/>
    </row>
    <row r="5" spans="1:11" s="62" customFormat="1" ht="16.5" customHeight="1" x14ac:dyDescent="0.3">
      <c r="A5" s="100" t="s">
        <v>11</v>
      </c>
      <c r="B5" s="100" t="s">
        <v>48</v>
      </c>
      <c r="C5" s="96" t="s">
        <v>50</v>
      </c>
      <c r="D5" s="96"/>
      <c r="E5" s="95" t="s">
        <v>40</v>
      </c>
      <c r="F5" s="95"/>
      <c r="G5" s="95"/>
    </row>
    <row r="6" spans="1:11" s="10" customFormat="1" ht="23.25" customHeight="1" x14ac:dyDescent="0.3">
      <c r="A6" s="100"/>
      <c r="B6" s="100"/>
      <c r="C6" s="94" t="s">
        <v>60</v>
      </c>
      <c r="D6" s="94" t="s">
        <v>49</v>
      </c>
      <c r="E6" s="94" t="s">
        <v>44</v>
      </c>
      <c r="F6" s="93" t="s">
        <v>47</v>
      </c>
      <c r="G6" s="93"/>
    </row>
    <row r="7" spans="1:11" ht="27" customHeight="1" x14ac:dyDescent="0.3">
      <c r="A7" s="100"/>
      <c r="B7" s="100"/>
      <c r="C7" s="94"/>
      <c r="D7" s="94"/>
      <c r="E7" s="94"/>
      <c r="F7" s="76" t="s">
        <v>46</v>
      </c>
      <c r="G7" s="76" t="s">
        <v>45</v>
      </c>
      <c r="H7" s="55"/>
      <c r="I7" s="63"/>
      <c r="J7" s="63"/>
      <c r="K7" s="63"/>
    </row>
    <row r="8" spans="1:11" s="11" customFormat="1" ht="20.399999999999999" x14ac:dyDescent="0.3">
      <c r="A8" s="30">
        <v>1</v>
      </c>
      <c r="B8" s="25" t="s">
        <v>12</v>
      </c>
      <c r="C8" s="35">
        <v>26633</v>
      </c>
      <c r="D8" s="35">
        <v>8947045.8300000075</v>
      </c>
      <c r="E8" s="54">
        <v>9921</v>
      </c>
      <c r="F8" s="35">
        <v>9311</v>
      </c>
      <c r="G8" s="35">
        <v>6552656.5499999998</v>
      </c>
      <c r="H8" s="77"/>
      <c r="I8" s="66"/>
      <c r="J8" s="56"/>
      <c r="K8" s="56"/>
    </row>
    <row r="9" spans="1:11" s="11" customFormat="1" ht="20.399999999999999" x14ac:dyDescent="0.3">
      <c r="A9" s="30">
        <v>2</v>
      </c>
      <c r="B9" s="25" t="s">
        <v>13</v>
      </c>
      <c r="C9" s="35">
        <v>21171</v>
      </c>
      <c r="D9" s="35">
        <v>2450693.1400000015</v>
      </c>
      <c r="E9" s="54">
        <v>14517</v>
      </c>
      <c r="F9" s="35">
        <v>13368</v>
      </c>
      <c r="G9" s="35">
        <v>1194647.1999999993</v>
      </c>
      <c r="H9" s="77"/>
      <c r="I9" s="56"/>
      <c r="J9" s="56"/>
      <c r="K9" s="56"/>
    </row>
    <row r="10" spans="1:11" s="11" customFormat="1" ht="20.399999999999999" x14ac:dyDescent="0.3">
      <c r="A10" s="30">
        <v>3</v>
      </c>
      <c r="B10" s="25" t="s">
        <v>14</v>
      </c>
      <c r="C10" s="35">
        <v>13801</v>
      </c>
      <c r="D10" s="35">
        <v>5502610.7905504592</v>
      </c>
      <c r="E10" s="54">
        <v>3600</v>
      </c>
      <c r="F10" s="35">
        <v>3248</v>
      </c>
      <c r="G10" s="35">
        <v>2974158.0899999957</v>
      </c>
      <c r="H10" s="77"/>
      <c r="I10" s="56"/>
      <c r="J10" s="56"/>
      <c r="K10" s="56"/>
    </row>
    <row r="11" spans="1:11" s="11" customFormat="1" ht="20.399999999999999" x14ac:dyDescent="0.3">
      <c r="A11" s="30">
        <v>4</v>
      </c>
      <c r="B11" s="25" t="s">
        <v>15</v>
      </c>
      <c r="C11" s="35">
        <v>1</v>
      </c>
      <c r="D11" s="35">
        <v>90907.009174311926</v>
      </c>
      <c r="E11" s="54">
        <v>1</v>
      </c>
      <c r="F11" s="35">
        <v>1</v>
      </c>
      <c r="G11" s="35">
        <v>20189.599999999999</v>
      </c>
      <c r="H11" s="77"/>
      <c r="I11" s="56"/>
      <c r="J11" s="56"/>
      <c r="K11" s="56"/>
    </row>
    <row r="12" spans="1:11" s="11" customFormat="1" ht="20.399999999999999" x14ac:dyDescent="0.3">
      <c r="A12" s="30">
        <v>5</v>
      </c>
      <c r="B12" s="25" t="s">
        <v>16</v>
      </c>
      <c r="C12" s="35">
        <v>10</v>
      </c>
      <c r="D12" s="35">
        <v>446716.87</v>
      </c>
      <c r="E12" s="54">
        <v>0</v>
      </c>
      <c r="F12" s="36">
        <v>0</v>
      </c>
      <c r="G12" s="36">
        <v>0</v>
      </c>
      <c r="H12" s="77"/>
      <c r="I12" s="56"/>
      <c r="J12" s="56"/>
      <c r="K12" s="56"/>
    </row>
    <row r="13" spans="1:11" s="11" customFormat="1" ht="20.399999999999999" x14ac:dyDescent="0.3">
      <c r="A13" s="30">
        <v>6</v>
      </c>
      <c r="B13" s="25" t="s">
        <v>17</v>
      </c>
      <c r="C13" s="35">
        <v>35</v>
      </c>
      <c r="D13" s="35">
        <v>339202.36899082572</v>
      </c>
      <c r="E13" s="54">
        <v>3</v>
      </c>
      <c r="F13" s="35">
        <v>2</v>
      </c>
      <c r="G13" s="35">
        <v>436455.84</v>
      </c>
      <c r="H13" s="77"/>
      <c r="I13" s="56"/>
      <c r="J13" s="56"/>
      <c r="K13" s="56"/>
    </row>
    <row r="14" spans="1:11" s="11" customFormat="1" ht="20.399999999999999" x14ac:dyDescent="0.3">
      <c r="A14" s="30">
        <v>7</v>
      </c>
      <c r="B14" s="25" t="s">
        <v>18</v>
      </c>
      <c r="C14" s="35">
        <v>224</v>
      </c>
      <c r="D14" s="35">
        <v>430307.43376146792</v>
      </c>
      <c r="E14" s="54">
        <v>161</v>
      </c>
      <c r="F14" s="35">
        <v>160</v>
      </c>
      <c r="G14" s="35">
        <v>22224.46</v>
      </c>
      <c r="H14" s="77"/>
      <c r="I14" s="56"/>
      <c r="J14" s="56"/>
      <c r="K14" s="56"/>
    </row>
    <row r="15" spans="1:11" s="11" customFormat="1" ht="38.25" customHeight="1" x14ac:dyDescent="0.3">
      <c r="A15" s="30">
        <v>8</v>
      </c>
      <c r="B15" s="25" t="s">
        <v>19</v>
      </c>
      <c r="C15" s="35">
        <v>11679</v>
      </c>
      <c r="D15" s="35">
        <v>3474445.5833027521</v>
      </c>
      <c r="E15" s="54">
        <v>398</v>
      </c>
      <c r="F15" s="35">
        <v>327</v>
      </c>
      <c r="G15" s="35">
        <v>655556.77</v>
      </c>
      <c r="H15" s="77"/>
      <c r="I15" s="56"/>
      <c r="J15" s="56"/>
      <c r="K15" s="56"/>
    </row>
    <row r="16" spans="1:11" s="11" customFormat="1" ht="20.399999999999999" x14ac:dyDescent="0.3">
      <c r="A16" s="30">
        <v>9</v>
      </c>
      <c r="B16" s="25" t="s">
        <v>20</v>
      </c>
      <c r="C16" s="35">
        <v>16206</v>
      </c>
      <c r="D16" s="35">
        <v>9129074.2247706428</v>
      </c>
      <c r="E16" s="54">
        <v>1732</v>
      </c>
      <c r="F16" s="35">
        <v>1358</v>
      </c>
      <c r="G16" s="35">
        <v>1120903.0600000005</v>
      </c>
      <c r="H16" s="77"/>
      <c r="I16" s="56"/>
      <c r="J16" s="56"/>
      <c r="K16" s="56"/>
    </row>
    <row r="17" spans="1:11" s="11" customFormat="1" ht="30.6" x14ac:dyDescent="0.3">
      <c r="A17" s="30">
        <v>10</v>
      </c>
      <c r="B17" s="25" t="s">
        <v>21</v>
      </c>
      <c r="C17" s="35">
        <v>258198</v>
      </c>
      <c r="D17" s="35">
        <v>33301199.294311658</v>
      </c>
      <c r="E17" s="54">
        <v>11451</v>
      </c>
      <c r="F17" s="35">
        <v>10029</v>
      </c>
      <c r="G17" s="35">
        <v>11506646.070000004</v>
      </c>
      <c r="H17" s="77"/>
      <c r="I17" s="56"/>
      <c r="J17" s="56"/>
      <c r="K17" s="56"/>
    </row>
    <row r="18" spans="1:11" s="11" customFormat="1" ht="30.6" x14ac:dyDescent="0.3">
      <c r="A18" s="30">
        <v>11</v>
      </c>
      <c r="B18" s="25" t="s">
        <v>59</v>
      </c>
      <c r="C18" s="35">
        <v>17</v>
      </c>
      <c r="D18" s="35">
        <v>735132.77018348628</v>
      </c>
      <c r="E18" s="54">
        <v>62</v>
      </c>
      <c r="F18" s="35">
        <v>62</v>
      </c>
      <c r="G18" s="35">
        <v>9011.09</v>
      </c>
      <c r="H18" s="77"/>
      <c r="I18" s="56"/>
      <c r="J18" s="56"/>
      <c r="K18" s="56"/>
    </row>
    <row r="19" spans="1:11" s="11" customFormat="1" ht="30.6" x14ac:dyDescent="0.3">
      <c r="A19" s="30">
        <v>12</v>
      </c>
      <c r="B19" s="25" t="s">
        <v>22</v>
      </c>
      <c r="C19" s="35">
        <v>2130</v>
      </c>
      <c r="D19" s="35">
        <v>209123.58669724767</v>
      </c>
      <c r="E19" s="54">
        <v>19</v>
      </c>
      <c r="F19" s="35">
        <v>16</v>
      </c>
      <c r="G19" s="35">
        <v>38438.020000000011</v>
      </c>
      <c r="H19" s="77"/>
      <c r="I19" s="56"/>
      <c r="J19" s="56"/>
      <c r="K19" s="56"/>
    </row>
    <row r="20" spans="1:11" s="11" customFormat="1" ht="20.399999999999999" x14ac:dyDescent="0.3">
      <c r="A20" s="30">
        <v>13</v>
      </c>
      <c r="B20" s="25" t="s">
        <v>23</v>
      </c>
      <c r="C20" s="35">
        <v>2336</v>
      </c>
      <c r="D20" s="35">
        <v>2027397.36853211</v>
      </c>
      <c r="E20" s="54">
        <v>716</v>
      </c>
      <c r="F20" s="35">
        <v>437</v>
      </c>
      <c r="G20" s="35">
        <v>294681.62</v>
      </c>
      <c r="H20" s="77"/>
      <c r="I20" s="56"/>
      <c r="J20" s="56"/>
      <c r="K20" s="56"/>
    </row>
    <row r="21" spans="1:11" s="11" customFormat="1" ht="20.399999999999999" x14ac:dyDescent="0.3">
      <c r="A21" s="30">
        <v>14</v>
      </c>
      <c r="B21" s="25" t="s">
        <v>24</v>
      </c>
      <c r="C21" s="35">
        <v>654</v>
      </c>
      <c r="D21" s="35">
        <v>428846.16302752291</v>
      </c>
      <c r="E21" s="54">
        <v>81</v>
      </c>
      <c r="F21" s="35">
        <v>77</v>
      </c>
      <c r="G21" s="35">
        <v>158731.22</v>
      </c>
      <c r="H21" s="77"/>
      <c r="I21" s="56"/>
      <c r="J21" s="56"/>
      <c r="K21" s="56"/>
    </row>
    <row r="22" spans="1:11" s="11" customFormat="1" ht="20.399999999999999" x14ac:dyDescent="0.3">
      <c r="A22" s="30">
        <v>15</v>
      </c>
      <c r="B22" s="25" t="s">
        <v>57</v>
      </c>
      <c r="C22" s="35">
        <v>181</v>
      </c>
      <c r="D22" s="35">
        <v>58235.365504587156</v>
      </c>
      <c r="E22" s="54">
        <v>19</v>
      </c>
      <c r="F22" s="35">
        <v>19</v>
      </c>
      <c r="G22" s="35">
        <v>14783.679999999998</v>
      </c>
      <c r="H22" s="77"/>
      <c r="I22" s="56"/>
      <c r="J22" s="56"/>
      <c r="K22" s="56"/>
    </row>
    <row r="23" spans="1:11" s="11" customFormat="1" ht="20.399999999999999" x14ac:dyDescent="0.3">
      <c r="A23" s="30">
        <v>16</v>
      </c>
      <c r="B23" s="25" t="s">
        <v>25</v>
      </c>
      <c r="C23" s="35">
        <v>833</v>
      </c>
      <c r="D23" s="35">
        <v>268373.87440366973</v>
      </c>
      <c r="E23" s="54">
        <v>127</v>
      </c>
      <c r="F23" s="35">
        <v>124</v>
      </c>
      <c r="G23" s="35">
        <v>21910.17</v>
      </c>
      <c r="H23" s="77"/>
      <c r="I23" s="56"/>
      <c r="J23" s="56"/>
      <c r="K23" s="56"/>
    </row>
    <row r="24" spans="1:11" s="11" customFormat="1" ht="20.399999999999999" x14ac:dyDescent="0.3">
      <c r="A24" s="30">
        <v>17</v>
      </c>
      <c r="B24" s="25" t="s">
        <v>26</v>
      </c>
      <c r="C24" s="35">
        <v>1600</v>
      </c>
      <c r="D24" s="35">
        <v>5271.7693577981754</v>
      </c>
      <c r="E24" s="54">
        <v>0</v>
      </c>
      <c r="F24" s="35">
        <v>0</v>
      </c>
      <c r="G24" s="35">
        <v>0</v>
      </c>
      <c r="H24" s="77"/>
      <c r="I24" s="56"/>
      <c r="J24" s="56"/>
      <c r="K24" s="56"/>
    </row>
    <row r="25" spans="1:11" s="11" customFormat="1" ht="20.399999999999999" x14ac:dyDescent="0.3">
      <c r="A25" s="30">
        <v>18</v>
      </c>
      <c r="B25" s="25" t="s">
        <v>27</v>
      </c>
      <c r="C25" s="35">
        <v>44732</v>
      </c>
      <c r="D25" s="35">
        <v>600035.37532110489</v>
      </c>
      <c r="E25" s="54">
        <v>2835</v>
      </c>
      <c r="F25" s="35">
        <v>2611</v>
      </c>
      <c r="G25" s="35">
        <v>377476.27999999997</v>
      </c>
      <c r="H25" s="77"/>
      <c r="I25" s="56"/>
      <c r="J25" s="56"/>
      <c r="K25" s="56"/>
    </row>
    <row r="26" spans="1:11" s="11" customFormat="1" ht="20.399999999999999" x14ac:dyDescent="0.3">
      <c r="A26" s="30">
        <v>19</v>
      </c>
      <c r="B26" s="25" t="s">
        <v>28</v>
      </c>
      <c r="C26" s="35">
        <v>19504</v>
      </c>
      <c r="D26" s="35">
        <v>111756.58</v>
      </c>
      <c r="E26" s="54">
        <v>78</v>
      </c>
      <c r="F26" s="35">
        <v>78</v>
      </c>
      <c r="G26" s="35">
        <v>4458.93</v>
      </c>
      <c r="H26" s="77"/>
      <c r="I26" s="56"/>
      <c r="J26" s="56"/>
      <c r="K26" s="56"/>
    </row>
    <row r="27" spans="1:11" s="11" customFormat="1" ht="20.399999999999999" x14ac:dyDescent="0.3">
      <c r="A27" s="30">
        <v>20</v>
      </c>
      <c r="B27" s="25" t="s">
        <v>58</v>
      </c>
      <c r="C27" s="35">
        <v>73628</v>
      </c>
      <c r="D27" s="35">
        <v>15848289.950112481</v>
      </c>
      <c r="E27" s="54">
        <v>2065</v>
      </c>
      <c r="F27" s="35">
        <v>1927</v>
      </c>
      <c r="G27" s="35">
        <v>6393463.46</v>
      </c>
      <c r="H27" s="77"/>
      <c r="I27" s="56"/>
      <c r="J27" s="56"/>
      <c r="K27" s="56"/>
    </row>
    <row r="28" spans="1:11" s="11" customFormat="1" ht="20.399999999999999" x14ac:dyDescent="0.3">
      <c r="A28" s="30">
        <v>21</v>
      </c>
      <c r="B28" s="25" t="s">
        <v>29</v>
      </c>
      <c r="C28" s="35">
        <v>58</v>
      </c>
      <c r="D28" s="35">
        <v>38173.949999999997</v>
      </c>
      <c r="E28" s="54">
        <v>33</v>
      </c>
      <c r="F28" s="35">
        <v>28</v>
      </c>
      <c r="G28" s="35">
        <v>35026.85</v>
      </c>
      <c r="H28" s="77"/>
      <c r="I28" s="56"/>
      <c r="J28" s="56"/>
      <c r="K28" s="56"/>
    </row>
    <row r="29" spans="1:11" s="11" customFormat="1" ht="20.399999999999999" x14ac:dyDescent="0.3">
      <c r="A29" s="30">
        <v>22</v>
      </c>
      <c r="B29" s="25" t="s">
        <v>30</v>
      </c>
      <c r="C29" s="35">
        <v>49275</v>
      </c>
      <c r="D29" s="35">
        <v>1444810.5784999987</v>
      </c>
      <c r="E29" s="54">
        <v>734</v>
      </c>
      <c r="F29" s="35">
        <v>552</v>
      </c>
      <c r="G29" s="35">
        <v>376865.37000000005</v>
      </c>
      <c r="H29" s="77"/>
      <c r="I29" s="56"/>
      <c r="J29" s="56"/>
      <c r="K29" s="56"/>
    </row>
    <row r="30" spans="1:11" s="11" customFormat="1" ht="20.399999999999999" x14ac:dyDescent="0.3">
      <c r="A30" s="30">
        <v>23</v>
      </c>
      <c r="B30" s="25" t="s">
        <v>31</v>
      </c>
      <c r="C30" s="35">
        <v>8</v>
      </c>
      <c r="D30" s="35">
        <v>1600</v>
      </c>
      <c r="E30" s="54">
        <v>1</v>
      </c>
      <c r="F30" s="35">
        <v>1</v>
      </c>
      <c r="G30" s="35">
        <v>0</v>
      </c>
      <c r="H30" s="77"/>
      <c r="I30" s="56"/>
      <c r="J30" s="56"/>
      <c r="K30" s="56"/>
    </row>
    <row r="31" spans="1:11" s="11" customFormat="1" ht="20.399999999999999" x14ac:dyDescent="0.3">
      <c r="A31" s="31"/>
      <c r="B31" s="26" t="s">
        <v>32</v>
      </c>
      <c r="C31" s="52">
        <f>SUM(C8:C26)</f>
        <v>419945</v>
      </c>
      <c r="D31" s="52">
        <f t="shared" ref="D31:G31" si="0">SUM(D8:D26)</f>
        <v>68556375.397889674</v>
      </c>
      <c r="E31" s="52">
        <f>SUM(E8:E26)</f>
        <v>45721</v>
      </c>
      <c r="F31" s="52">
        <f t="shared" si="0"/>
        <v>41228</v>
      </c>
      <c r="G31" s="52">
        <f t="shared" si="0"/>
        <v>25402928.650000002</v>
      </c>
      <c r="H31" s="77"/>
      <c r="I31" s="56"/>
      <c r="J31" s="56"/>
      <c r="K31" s="56"/>
    </row>
    <row r="32" spans="1:11" s="11" customFormat="1" ht="20.399999999999999" x14ac:dyDescent="0.3">
      <c r="A32" s="31"/>
      <c r="B32" s="26" t="s">
        <v>33</v>
      </c>
      <c r="C32" s="52">
        <f>SUM(C27:C30)</f>
        <v>122969</v>
      </c>
      <c r="D32" s="52">
        <f>SUM(D27:D30)</f>
        <v>17332874.478612479</v>
      </c>
      <c r="E32" s="52">
        <f t="shared" ref="E32:F32" si="1">SUM(E27:E30)</f>
        <v>2833</v>
      </c>
      <c r="F32" s="52">
        <f t="shared" si="1"/>
        <v>2508</v>
      </c>
      <c r="G32" s="52">
        <f>SUM(G27:G30)</f>
        <v>6805355.6799999997</v>
      </c>
      <c r="H32" s="77"/>
      <c r="I32" s="56"/>
      <c r="J32" s="56"/>
      <c r="K32" s="56"/>
    </row>
    <row r="33" spans="1:11" s="11" customFormat="1" ht="20.25" customHeight="1" x14ac:dyDescent="0.3">
      <c r="A33" s="31"/>
      <c r="B33" s="32" t="s">
        <v>34</v>
      </c>
      <c r="C33" s="53">
        <f>C31+C32</f>
        <v>542914</v>
      </c>
      <c r="D33" s="53">
        <f t="shared" ref="D33:G33" si="2">D31+D32</f>
        <v>85889249.876502156</v>
      </c>
      <c r="E33" s="53">
        <f t="shared" si="2"/>
        <v>48554</v>
      </c>
      <c r="F33" s="53">
        <f t="shared" si="2"/>
        <v>43736</v>
      </c>
      <c r="G33" s="53">
        <f t="shared" si="2"/>
        <v>32208284.330000002</v>
      </c>
      <c r="H33" s="77"/>
      <c r="I33" s="56"/>
      <c r="J33" s="56"/>
      <c r="K33" s="56"/>
    </row>
    <row r="34" spans="1:11" ht="17.25" customHeight="1" x14ac:dyDescent="0.3">
      <c r="A34" s="64" t="s">
        <v>55</v>
      </c>
      <c r="D34" s="67"/>
      <c r="H34" s="65"/>
      <c r="I34" s="63"/>
      <c r="J34" s="63"/>
      <c r="K34" s="63"/>
    </row>
    <row r="35" spans="1:11" x14ac:dyDescent="0.3">
      <c r="H35" s="63"/>
      <c r="I35" s="63"/>
      <c r="J35" s="63"/>
      <c r="K35" s="63"/>
    </row>
    <row r="36" spans="1:11" ht="13.8" x14ac:dyDescent="0.3">
      <c r="A36" s="102" t="s">
        <v>10</v>
      </c>
      <c r="B36" s="102"/>
      <c r="C36" s="102"/>
      <c r="H36" s="63"/>
      <c r="I36" s="63"/>
      <c r="J36" s="63"/>
      <c r="K36" s="63"/>
    </row>
    <row r="37" spans="1:11" ht="14.4" x14ac:dyDescent="0.3">
      <c r="A37" s="101" t="s">
        <v>9</v>
      </c>
      <c r="B37" s="101"/>
      <c r="C37" s="101"/>
      <c r="H37" s="63"/>
      <c r="I37" s="63"/>
      <c r="J37" s="63"/>
      <c r="K37" s="63"/>
    </row>
    <row r="38" spans="1:11" x14ac:dyDescent="0.3">
      <c r="H38" s="63"/>
      <c r="I38" s="63"/>
      <c r="J38" s="63"/>
      <c r="K38" s="63"/>
    </row>
    <row r="60" spans="2:4" x14ac:dyDescent="0.3">
      <c r="B60" s="99"/>
      <c r="C60" s="99"/>
      <c r="D60" s="99"/>
    </row>
    <row r="61" spans="2:4" x14ac:dyDescent="0.3">
      <c r="B61" s="75"/>
      <c r="C61" s="75"/>
      <c r="D61" s="75"/>
    </row>
    <row r="62" spans="2:4" x14ac:dyDescent="0.3">
      <c r="B62" s="75"/>
      <c r="C62" s="75"/>
      <c r="D62" s="75"/>
    </row>
    <row r="66" spans="1:2" ht="15.75" customHeight="1" x14ac:dyDescent="0.3">
      <c r="A66" s="64" t="s">
        <v>55</v>
      </c>
    </row>
    <row r="69" spans="1:2" s="68" customFormat="1" ht="13.2" x14ac:dyDescent="0.3">
      <c r="A69" s="98" t="s">
        <v>41</v>
      </c>
      <c r="B69" s="98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2"/>
  <sheetViews>
    <sheetView showGridLines="0" tabSelected="1" zoomScaleNormal="100" zoomScaleSheetLayoutView="100" workbookViewId="0">
      <selection activeCell="H18" sqref="H18"/>
    </sheetView>
  </sheetViews>
  <sheetFormatPr defaultColWidth="9.109375" defaultRowHeight="10.199999999999999" x14ac:dyDescent="0.2"/>
  <cols>
    <col min="1" max="1" width="32.6640625" style="2" customWidth="1"/>
    <col min="2" max="2" width="14" style="2" customWidth="1"/>
    <col min="3" max="3" width="12.109375" style="2" bestFit="1" customWidth="1"/>
    <col min="4" max="4" width="12.6640625" style="2" customWidth="1"/>
    <col min="5" max="5" width="13.44140625" style="2" customWidth="1"/>
    <col min="6" max="6" width="12.33203125" style="2" bestFit="1" customWidth="1"/>
    <col min="7" max="7" width="11.6640625" style="2" customWidth="1"/>
    <col min="8" max="8" width="13.33203125" style="2" customWidth="1"/>
    <col min="9" max="9" width="13" style="2" customWidth="1"/>
    <col min="10" max="10" width="11.109375" style="2" customWidth="1"/>
    <col min="11" max="11" width="11.44140625" style="2" customWidth="1"/>
    <col min="12" max="12" width="13.109375" style="2" customWidth="1"/>
    <col min="13" max="13" width="13.5546875" style="2" customWidth="1"/>
    <col min="14" max="14" width="8.5546875" style="2" customWidth="1"/>
    <col min="15" max="16384" width="9.109375" style="2"/>
  </cols>
  <sheetData>
    <row r="2" spans="1:16" s="13" customFormat="1" ht="15" customHeight="1" x14ac:dyDescent="0.25">
      <c r="A2" s="104" t="s">
        <v>78</v>
      </c>
      <c r="B2" s="104"/>
      <c r="C2" s="104"/>
      <c r="D2" s="104"/>
      <c r="E2" s="104"/>
      <c r="F2" s="104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3">
      <c r="A3" s="105" t="s">
        <v>76</v>
      </c>
      <c r="B3" s="105"/>
      <c r="C3" s="105"/>
      <c r="D3" s="105"/>
      <c r="E3" s="105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3"/>
      <c r="N4" s="103"/>
    </row>
    <row r="5" spans="1:16" s="9" customFormat="1" ht="13.2" x14ac:dyDescent="0.25">
      <c r="A5" s="107" t="s">
        <v>39</v>
      </c>
      <c r="B5" s="106" t="s">
        <v>35</v>
      </c>
      <c r="C5" s="106"/>
      <c r="D5" s="106"/>
      <c r="E5" s="106"/>
      <c r="F5" s="106" t="s">
        <v>36</v>
      </c>
      <c r="G5" s="106"/>
      <c r="H5" s="106"/>
      <c r="I5" s="106"/>
      <c r="J5" s="106" t="s">
        <v>37</v>
      </c>
      <c r="K5" s="106"/>
      <c r="L5" s="106"/>
      <c r="M5" s="106"/>
      <c r="N5" s="106"/>
    </row>
    <row r="6" spans="1:16" s="8" customFormat="1" ht="24" x14ac:dyDescent="0.2">
      <c r="A6" s="107"/>
      <c r="B6" s="34" t="s">
        <v>61</v>
      </c>
      <c r="C6" s="34" t="s">
        <v>62</v>
      </c>
      <c r="D6" s="34" t="s">
        <v>63</v>
      </c>
      <c r="E6" s="34" t="s">
        <v>64</v>
      </c>
      <c r="F6" s="44" t="s">
        <v>65</v>
      </c>
      <c r="G6" s="44" t="s">
        <v>62</v>
      </c>
      <c r="H6" s="44" t="s">
        <v>63</v>
      </c>
      <c r="I6" s="44" t="s">
        <v>66</v>
      </c>
      <c r="J6" s="34" t="s">
        <v>67</v>
      </c>
      <c r="K6" s="34" t="s">
        <v>62</v>
      </c>
      <c r="L6" s="34" t="s">
        <v>68</v>
      </c>
      <c r="M6" s="34" t="s">
        <v>66</v>
      </c>
      <c r="N6" s="69" t="s">
        <v>38</v>
      </c>
    </row>
    <row r="7" spans="1:16" ht="14.25" customHeight="1" x14ac:dyDescent="0.2">
      <c r="A7" s="27" t="s">
        <v>0</v>
      </c>
      <c r="B7" s="80">
        <v>30839662.537430678</v>
      </c>
      <c r="C7" s="81">
        <v>29913031.390000001</v>
      </c>
      <c r="D7" s="23">
        <f>B7/$B$16</f>
        <v>0.42669876719519062</v>
      </c>
      <c r="E7" s="42">
        <f>C7/$C$16</f>
        <v>0.43632749280912647</v>
      </c>
      <c r="F7" s="46"/>
      <c r="G7" s="47"/>
      <c r="H7" s="47"/>
      <c r="I7" s="47"/>
      <c r="J7" s="83">
        <f>B7</f>
        <v>30839662.537430678</v>
      </c>
      <c r="K7" s="80">
        <f>C7</f>
        <v>29913031.390000001</v>
      </c>
      <c r="L7" s="23">
        <f>J7/$J$16</f>
        <v>0.35454223710012955</v>
      </c>
      <c r="M7" s="23">
        <f>K7/$K$16</f>
        <v>0.34827445152071623</v>
      </c>
      <c r="N7" s="70">
        <f>K7/J7*100</f>
        <v>96.995326565892199</v>
      </c>
      <c r="P7" s="91"/>
    </row>
    <row r="8" spans="1:16" ht="14.25" customHeight="1" x14ac:dyDescent="0.2">
      <c r="A8" s="27" t="s">
        <v>52</v>
      </c>
      <c r="B8" s="80">
        <v>12795285.750000002</v>
      </c>
      <c r="C8" s="81">
        <v>11752302.34</v>
      </c>
      <c r="D8" s="23">
        <f>B8/$B$16</f>
        <v>0.17703606998969626</v>
      </c>
      <c r="E8" s="42">
        <f>C8/$C$16</f>
        <v>0.17142537471014335</v>
      </c>
      <c r="F8" s="46"/>
      <c r="G8" s="47"/>
      <c r="H8" s="47"/>
      <c r="I8" s="47"/>
      <c r="J8" s="83">
        <f t="shared" ref="J8:J11" si="0">B8</f>
        <v>12795285.750000002</v>
      </c>
      <c r="K8" s="80">
        <f>C8</f>
        <v>11752302.34</v>
      </c>
      <c r="L8" s="23">
        <f t="shared" ref="L8:L15" si="1">J8/$J$16</f>
        <v>0.14709853678309259</v>
      </c>
      <c r="M8" s="23">
        <f>K8/$K$16</f>
        <v>0.13683088812381078</v>
      </c>
      <c r="N8" s="70">
        <f t="shared" ref="N8:N14" si="2">K8/J8*100</f>
        <v>91.848689975524749</v>
      </c>
      <c r="P8" s="91"/>
    </row>
    <row r="9" spans="1:16" ht="14.25" customHeight="1" x14ac:dyDescent="0.2">
      <c r="A9" s="27" t="s">
        <v>1</v>
      </c>
      <c r="B9" s="80">
        <v>6152346.4390789932</v>
      </c>
      <c r="C9" s="80">
        <v>5877556.1600000001</v>
      </c>
      <c r="D9" s="23">
        <f>B9/$B$16</f>
        <v>8.5124103991944602E-2</v>
      </c>
      <c r="E9" s="42">
        <f>C9/$C$16</f>
        <v>8.5733181291514596E-2</v>
      </c>
      <c r="F9" s="46"/>
      <c r="G9" s="47"/>
      <c r="H9" s="47"/>
      <c r="I9" s="47"/>
      <c r="J9" s="83">
        <f t="shared" si="0"/>
        <v>6152346.4390789932</v>
      </c>
      <c r="K9" s="80">
        <f t="shared" ref="K9:K10" si="3">C9</f>
        <v>5877556.1600000001</v>
      </c>
      <c r="L9" s="23">
        <f t="shared" si="1"/>
        <v>7.072926518825029E-2</v>
      </c>
      <c r="M9" s="23">
        <f t="shared" ref="M9:M16" si="4">K9/$K$16</f>
        <v>6.8431802220838278E-2</v>
      </c>
      <c r="N9" s="70">
        <f t="shared" si="2"/>
        <v>95.533569479547566</v>
      </c>
      <c r="P9" s="91"/>
    </row>
    <row r="10" spans="1:16" ht="14.25" customHeight="1" x14ac:dyDescent="0.2">
      <c r="A10" s="27" t="s">
        <v>2</v>
      </c>
      <c r="B10" s="80">
        <v>11224002.92</v>
      </c>
      <c r="C10" s="81">
        <v>10521796.199999999</v>
      </c>
      <c r="D10" s="23">
        <f>B10/$B$16</f>
        <v>0.15529573980086181</v>
      </c>
      <c r="E10" s="42">
        <f>C10/$C$16</f>
        <v>0.1534765532766886</v>
      </c>
      <c r="F10" s="46"/>
      <c r="G10" s="47"/>
      <c r="H10" s="47"/>
      <c r="I10" s="47"/>
      <c r="J10" s="83">
        <f t="shared" si="0"/>
        <v>11224002.92</v>
      </c>
      <c r="K10" s="80">
        <f t="shared" si="3"/>
        <v>10521796.199999999</v>
      </c>
      <c r="L10" s="23">
        <f t="shared" si="1"/>
        <v>0.12903458653755806</v>
      </c>
      <c r="M10" s="23">
        <f t="shared" si="4"/>
        <v>0.1225042274315534</v>
      </c>
      <c r="N10" s="70">
        <f t="shared" si="2"/>
        <v>93.743705120133725</v>
      </c>
      <c r="P10" s="91"/>
    </row>
    <row r="11" spans="1:16" ht="11.4" x14ac:dyDescent="0.2">
      <c r="A11" s="27" t="s">
        <v>3</v>
      </c>
      <c r="B11" s="82">
        <v>11263723.769999998</v>
      </c>
      <c r="C11" s="108">
        <v>10491689.300000001</v>
      </c>
      <c r="D11" s="39">
        <f>B11/$B$16</f>
        <v>0.15584531902230669</v>
      </c>
      <c r="E11" s="43">
        <f>C11/$C$16</f>
        <v>0.15303739791252696</v>
      </c>
      <c r="F11" s="46"/>
      <c r="G11" s="47"/>
      <c r="H11" s="48"/>
      <c r="I11" s="48"/>
      <c r="J11" s="83">
        <f t="shared" si="0"/>
        <v>11263723.769999998</v>
      </c>
      <c r="K11" s="80">
        <f>C11</f>
        <v>10491689.300000001</v>
      </c>
      <c r="L11" s="23">
        <f t="shared" si="1"/>
        <v>0.12949122963478474</v>
      </c>
      <c r="M11" s="23">
        <f t="shared" si="4"/>
        <v>0.12215369578707441</v>
      </c>
      <c r="N11" s="70">
        <f t="shared" si="2"/>
        <v>93.145832712479631</v>
      </c>
      <c r="P11" s="91"/>
    </row>
    <row r="12" spans="1:16" ht="14.4" customHeight="1" x14ac:dyDescent="0.2">
      <c r="A12" s="38" t="s">
        <v>6</v>
      </c>
      <c r="B12" s="41"/>
      <c r="C12" s="41"/>
      <c r="D12" s="41"/>
      <c r="E12" s="41"/>
      <c r="F12" s="84">
        <v>3173279.3800000004</v>
      </c>
      <c r="G12" s="85">
        <v>3921363.33</v>
      </c>
      <c r="H12" s="45">
        <f>F12/$F$16</f>
        <v>0.21573093259575069</v>
      </c>
      <c r="I12" s="45">
        <f t="shared" ref="I12:I16" si="5">G12/$G$16</f>
        <v>0.22623848886258133</v>
      </c>
      <c r="J12" s="86">
        <f>F12</f>
        <v>3173279.3800000004</v>
      </c>
      <c r="K12" s="80">
        <f>G12</f>
        <v>3921363.33</v>
      </c>
      <c r="L12" s="23">
        <f>J12/$J$16</f>
        <v>3.6480994854058597E-2</v>
      </c>
      <c r="M12" s="23">
        <f t="shared" si="4"/>
        <v>4.5656043520408966E-2</v>
      </c>
      <c r="N12" s="70">
        <f t="shared" si="2"/>
        <v>123.57447487022084</v>
      </c>
      <c r="P12" s="91"/>
    </row>
    <row r="13" spans="1:16" ht="14.25" customHeight="1" x14ac:dyDescent="0.2">
      <c r="A13" s="38" t="s">
        <v>56</v>
      </c>
      <c r="B13" s="41"/>
      <c r="C13" s="41"/>
      <c r="D13" s="41"/>
      <c r="E13" s="41"/>
      <c r="F13" s="87">
        <v>3981037.0110989381</v>
      </c>
      <c r="G13" s="85">
        <v>4621055.26</v>
      </c>
      <c r="H13" s="24">
        <f>F13/$F$16</f>
        <v>0.27064519831297479</v>
      </c>
      <c r="I13" s="24">
        <f t="shared" si="5"/>
        <v>0.2666063996097201</v>
      </c>
      <c r="J13" s="86">
        <f t="shared" ref="J13:J15" si="6">F13</f>
        <v>3981037.0110989381</v>
      </c>
      <c r="K13" s="80">
        <f t="shared" ref="K13:K15" si="7">G13</f>
        <v>4621055.26</v>
      </c>
      <c r="L13" s="23">
        <f t="shared" si="1"/>
        <v>4.5767224793083663E-2</v>
      </c>
      <c r="M13" s="23">
        <f t="shared" si="4"/>
        <v>5.380248712143048E-2</v>
      </c>
      <c r="N13" s="70">
        <f t="shared" si="2"/>
        <v>116.07667165908586</v>
      </c>
      <c r="P13" s="91"/>
    </row>
    <row r="14" spans="1:16" ht="14.25" customHeight="1" x14ac:dyDescent="0.2">
      <c r="A14" s="38" t="s">
        <v>4</v>
      </c>
      <c r="B14" s="41"/>
      <c r="C14" s="41"/>
      <c r="D14" s="41"/>
      <c r="E14" s="41"/>
      <c r="F14" s="87">
        <v>1673591.7399999998</v>
      </c>
      <c r="G14" s="86">
        <v>1641415.66</v>
      </c>
      <c r="H14" s="24">
        <f>F14/$F$16</f>
        <v>0.11377677904135407</v>
      </c>
      <c r="I14" s="24">
        <f t="shared" si="5"/>
        <v>9.4699564223694757E-2</v>
      </c>
      <c r="J14" s="86">
        <f t="shared" si="6"/>
        <v>1673591.7399999998</v>
      </c>
      <c r="K14" s="80">
        <f t="shared" si="7"/>
        <v>1641415.66</v>
      </c>
      <c r="L14" s="23">
        <f t="shared" si="1"/>
        <v>1.9240124912901602E-2</v>
      </c>
      <c r="M14" s="23">
        <f t="shared" si="4"/>
        <v>1.9110839394736932E-2</v>
      </c>
      <c r="N14" s="71">
        <f t="shared" si="2"/>
        <v>98.077423589578672</v>
      </c>
      <c r="P14" s="91"/>
    </row>
    <row r="15" spans="1:16" ht="14.25" customHeight="1" x14ac:dyDescent="0.2">
      <c r="A15" s="38" t="s">
        <v>5</v>
      </c>
      <c r="B15" s="41"/>
      <c r="C15" s="41"/>
      <c r="D15" s="41"/>
      <c r="E15" s="41"/>
      <c r="F15" s="87">
        <v>5881523.3899999745</v>
      </c>
      <c r="G15" s="86">
        <v>7149040.2300000004</v>
      </c>
      <c r="H15" s="24">
        <f>F15/$F$16</f>
        <v>0.39984709004992036</v>
      </c>
      <c r="I15" s="24">
        <f>G15/$G$16</f>
        <v>0.4124555473040038</v>
      </c>
      <c r="J15" s="86">
        <f t="shared" si="6"/>
        <v>5881523.3899999745</v>
      </c>
      <c r="K15" s="80">
        <f t="shared" si="7"/>
        <v>7149040.2300000004</v>
      </c>
      <c r="L15" s="23">
        <f t="shared" si="1"/>
        <v>6.7615800196141038E-2</v>
      </c>
      <c r="M15" s="23">
        <f t="shared" si="4"/>
        <v>8.3235564879430471E-2</v>
      </c>
      <c r="N15" s="70">
        <f>K15/J15*100</f>
        <v>121.55082545714455</v>
      </c>
      <c r="P15" s="91"/>
    </row>
    <row r="16" spans="1:16" s="12" customFormat="1" ht="18.149999999999999" customHeight="1" x14ac:dyDescent="0.2">
      <c r="A16" s="28" t="s">
        <v>51</v>
      </c>
      <c r="B16" s="88">
        <f>SUM(B7:B15)</f>
        <v>72275021.416509673</v>
      </c>
      <c r="C16" s="88">
        <f>SUM(C7:C15)</f>
        <v>68556375.390000001</v>
      </c>
      <c r="D16" s="40">
        <f>B16/B16</f>
        <v>1</v>
      </c>
      <c r="E16" s="40">
        <f>C16/C16</f>
        <v>1</v>
      </c>
      <c r="F16" s="89">
        <f>SUM(F7:F15)</f>
        <v>14709431.521098914</v>
      </c>
      <c r="G16" s="89">
        <f>SUM(G7:G15)</f>
        <v>17332874.48</v>
      </c>
      <c r="H16" s="29">
        <f>SUM(H7:H15)</f>
        <v>0.99999999999999989</v>
      </c>
      <c r="I16" s="29">
        <f t="shared" si="5"/>
        <v>1</v>
      </c>
      <c r="J16" s="89">
        <f>SUM(J7:J15)</f>
        <v>86984452.93760857</v>
      </c>
      <c r="K16" s="89">
        <f>SUM(K7:K15)</f>
        <v>85889249.870000005</v>
      </c>
      <c r="L16" s="33">
        <f>J16/J16</f>
        <v>1</v>
      </c>
      <c r="M16" s="33">
        <f t="shared" si="4"/>
        <v>1</v>
      </c>
      <c r="N16" s="72">
        <f>K16/J16*100</f>
        <v>98.740920899515089</v>
      </c>
      <c r="O16" s="2"/>
    </row>
    <row r="17" spans="1:14" ht="21" customHeight="1" x14ac:dyDescent="0.2">
      <c r="A17" s="2" t="s">
        <v>54</v>
      </c>
      <c r="B17" s="73"/>
      <c r="C17" s="74"/>
      <c r="D17" s="92"/>
      <c r="H17" s="90"/>
      <c r="N17" s="91"/>
    </row>
    <row r="18" spans="1:14" ht="11.4" x14ac:dyDescent="0.2">
      <c r="A18" s="8"/>
      <c r="B18" s="74"/>
      <c r="C18" s="74"/>
    </row>
    <row r="19" spans="1:14" x14ac:dyDescent="0.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x14ac:dyDescent="0.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x14ac:dyDescent="0.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x14ac:dyDescent="0.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</sheetData>
  <mergeCells count="7">
    <mergeCell ref="M4:N4"/>
    <mergeCell ref="A2:F2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Kurtagic</cp:lastModifiedBy>
  <cp:lastPrinted>2020-12-21T11:57:07Z</cp:lastPrinted>
  <dcterms:created xsi:type="dcterms:W3CDTF">2018-02-21T07:14:25Z</dcterms:created>
  <dcterms:modified xsi:type="dcterms:W3CDTF">2020-12-22T08:43:00Z</dcterms:modified>
</cp:coreProperties>
</file>