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VQ 2021\"/>
    </mc:Choice>
  </mc:AlternateContent>
  <xr:revisionPtr revIDLastSave="0" documentId="13_ncr:1_{24395F22-A402-41FC-A680-BFA9457EEA54}" xr6:coauthVersionLast="47" xr6:coauthVersionMax="47" xr10:uidLastSave="{00000000-0000-0000-0000-000000000000}"/>
  <bookViews>
    <workbookView xWindow="28680" yWindow="390" windowWidth="25440" windowHeight="15390" activeTab="2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1" l="1"/>
  <c r="G30" i="11"/>
  <c r="G31" i="11" l="1"/>
  <c r="G29" i="3" l="1"/>
  <c r="G30" i="3"/>
  <c r="G29" i="10"/>
  <c r="G30" i="10"/>
  <c r="G29" i="9"/>
  <c r="G30" i="9"/>
  <c r="F15" i="8"/>
  <c r="F17" i="8"/>
  <c r="F25" i="8"/>
  <c r="F29" i="10"/>
  <c r="G31" i="3" l="1"/>
  <c r="G31" i="10"/>
  <c r="G31" i="9"/>
  <c r="F29" i="11"/>
  <c r="F30" i="11"/>
  <c r="F29" i="3"/>
  <c r="F30" i="3"/>
  <c r="F30" i="10"/>
  <c r="F29" i="9"/>
  <c r="F30" i="9"/>
  <c r="E15" i="8"/>
  <c r="E17" i="8"/>
  <c r="E25" i="8"/>
  <c r="F31" i="11" l="1"/>
  <c r="F31" i="3"/>
  <c r="F31" i="9"/>
  <c r="F31" i="10"/>
  <c r="E29" i="11"/>
  <c r="E30" i="11"/>
  <c r="E29" i="3"/>
  <c r="E30" i="3"/>
  <c r="E29" i="10"/>
  <c r="E30" i="10"/>
  <c r="E29" i="9"/>
  <c r="E30" i="9"/>
  <c r="D15" i="8"/>
  <c r="D17" i="8"/>
  <c r="D25" i="8"/>
  <c r="E31" i="9" l="1"/>
  <c r="E31" i="11"/>
  <c r="E31" i="3"/>
  <c r="E31" i="10"/>
  <c r="D15" i="7"/>
  <c r="C17" i="8" l="1"/>
  <c r="I15" i="7" l="1"/>
  <c r="D30" i="11" l="1"/>
  <c r="D29" i="11"/>
  <c r="D30" i="3"/>
  <c r="D29" i="3"/>
  <c r="D30" i="10"/>
  <c r="D29" i="10"/>
  <c r="D31" i="10" s="1"/>
  <c r="D30" i="9"/>
  <c r="D29" i="9"/>
  <c r="C25" i="8"/>
  <c r="C15" i="8"/>
  <c r="D31" i="3" l="1"/>
  <c r="D31" i="9"/>
  <c r="D31" i="11"/>
  <c r="G15" i="7" l="1"/>
  <c r="H6" i="7" s="1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<sst xmlns="http://schemas.openxmlformats.org/spreadsheetml/2006/main" count="259" uniqueCount="119">
  <si>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</si>
  <si>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</si>
  <si>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</si>
  <si>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</si>
  <si>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</si>
  <si>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</si>
  <si>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</si>
  <si>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</si>
  <si>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</si>
  <si>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</si>
  <si>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</si>
  <si>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</si>
  <si>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</si>
  <si>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</si>
  <si>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</si>
  <si>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</si>
  <si>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</si>
  <si>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</si>
  <si>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</si>
  <si>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</si>
  <si>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</si>
  <si>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</si>
  <si>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</si>
  <si>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</si>
  <si>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</si>
  <si>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</si>
  <si>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</si>
  <si>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</si>
  <si>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</si>
  <si>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</si>
  <si>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</si>
  <si>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</si>
  <si>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</si>
  <si>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</si>
  <si>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</si>
  <si>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</si>
  <si>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</si>
  <si>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</si>
  <si>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</si>
  <si>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</si>
  <si>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</si>
  <si>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</si>
  <si>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</si>
  <si>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</si>
  <si>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</si>
  <si>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</si>
  <si>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</si>
  <si>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</si>
  <si>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</si>
  <si>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</si>
  <si>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</si>
  <si>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</si>
  <si>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</si>
  <si>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</si>
  <si>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</si>
  <si>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</si>
  <si>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</si>
  <si>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</si>
  <si>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</si>
  <si>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</si>
  <si>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</si>
  <si>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</si>
  <si>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</si>
  <si>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</si>
  <si>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</si>
  <si>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</si>
  <si>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</si>
  <si>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</si>
  <si>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</si>
  <si>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</si>
  <si>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</si>
  <si>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</si>
  <si>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</si>
  <si>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</si>
  <si>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</si>
  <si>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</si>
  <si>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</si>
  <si>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</si>
  <si>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</si>
  <si>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</si>
  <si>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</si>
  <si>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</si>
  <si>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</si>
  <si>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</si>
  <si>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</si>
  <si>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</si>
  <si>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</si>
  <si>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</si>
  <si>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 xml:space="preserve">31. 03. 2021. </t>
  </si>
  <si>
    <t>01.01-31.03.2021.</t>
  </si>
  <si>
    <t xml:space="preserve">30. 06. 2021. </t>
  </si>
  <si>
    <t>01.01-30.06.2021.</t>
  </si>
  <si>
    <t>PRELIMINARY REPORT FOR INSURANCE MARKET - Q3 2021</t>
  </si>
  <si>
    <t xml:space="preserve">30. 09. 2021. </t>
  </si>
  <si>
    <t>01.01-30.09.2021.</t>
  </si>
  <si>
    <t>PRELIMINARNI IZVJEŠTAJ ZA TRŽIŠTE OSIGURANJA - IV KVARTAL 2021. GODINE</t>
  </si>
  <si>
    <t>za period od 1. januara do 31. decembra 2021. godine</t>
  </si>
  <si>
    <t>for the period 1 January - 31 December 2021</t>
  </si>
  <si>
    <t>Mart, 2022. godine                                                                                    verzija 01</t>
  </si>
  <si>
    <t>March, 2022                                                                                        version 01</t>
  </si>
  <si>
    <t>Generali osiguranje Montenegro</t>
  </si>
  <si>
    <t>Grawe neživotno osiguranje</t>
  </si>
  <si>
    <t xml:space="preserve">Lovćen osiguranje </t>
  </si>
  <si>
    <t>Sava osiguranje</t>
  </si>
  <si>
    <t>Uniqa neživotno osiguranje</t>
  </si>
  <si>
    <t>Grawe osiguranje</t>
  </si>
  <si>
    <t>Lovćen životno osiguranje</t>
  </si>
  <si>
    <t>Uniqa životno osiguranje</t>
  </si>
  <si>
    <t>Wiener Stadtische životno osiguranje</t>
  </si>
  <si>
    <r>
      <t xml:space="preserve">Društvo za osiguranje /
</t>
    </r>
    <r>
      <rPr>
        <i/>
        <sz val="8"/>
        <color theme="0"/>
        <rFont val="Arial"/>
        <family val="2"/>
      </rPr>
      <t>Insurance company</t>
    </r>
  </si>
  <si>
    <r>
      <t xml:space="preserve">Bruto fakturisana premija/
 </t>
    </r>
    <r>
      <rPr>
        <i/>
        <sz val="8"/>
        <color theme="0"/>
        <rFont val="Arial"/>
        <family val="2"/>
      </rPr>
      <t>Gross Written Premium</t>
    </r>
    <r>
      <rPr>
        <b/>
        <sz val="8"/>
        <color theme="0"/>
        <rFont val="Arial"/>
        <family val="2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</si>
  <si>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</rPr>
      <t>Share in GWP</t>
    </r>
  </si>
  <si>
    <r>
      <t>Zarađena bruto premija</t>
    </r>
    <r>
      <rPr>
        <b/>
        <i/>
        <sz val="8"/>
        <color theme="0"/>
        <rFont val="Arial"/>
        <family val="2"/>
      </rPr>
      <t xml:space="preserve"> /
 </t>
    </r>
    <r>
      <rPr>
        <i/>
        <sz val="8"/>
        <color theme="0"/>
        <rFont val="Arial"/>
        <family val="2"/>
      </rPr>
      <t xml:space="preserve"> Gross Premium Earned</t>
    </r>
  </si>
  <si>
    <r>
      <t xml:space="preserve">Ukupna aktiva / </t>
    </r>
    <r>
      <rPr>
        <i/>
        <sz val="8"/>
        <color theme="0"/>
        <rFont val="Arial"/>
        <family val="2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</si>
  <si>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</rPr>
      <t>Share in Total Assets</t>
    </r>
  </si>
  <si>
    <r>
      <t xml:space="preserve">Dobitak (gubitak) prije oporezivanjaI / 
</t>
    </r>
    <r>
      <rPr>
        <i/>
        <sz val="8"/>
        <color theme="0"/>
        <rFont val="Arial"/>
        <family val="2"/>
      </rPr>
      <t>Profit (Loss) before tax</t>
    </r>
  </si>
  <si>
    <t xml:space="preserve">31. 12. 2021. </t>
  </si>
  <si>
    <t>01.01-31.12.2021.</t>
  </si>
  <si>
    <r>
      <t xml:space="preserve">Podaci za tržište osiguranja, ukupno na dan 31. 12. 2021. godine / </t>
    </r>
    <r>
      <rPr>
        <i/>
        <sz val="11"/>
        <rFont val="Arial"/>
        <family val="2"/>
        <charset val="238"/>
      </rPr>
      <t>Insurance market data, TOTAL as of 31.12.2021.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</si>
</sst>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k_n_-;\-* #,##0.00\ _k_n_-;_-* &quot;-&quot;??\ _k_n_-;_-@_-"/>
    <numFmt numFmtId="165" formatCode="#,##0_ ;\-#,##0\ "/>
    <numFmt numFmtId="166" formatCode="m\o\n\th\ d\,\ yyyy"/>
    <numFmt numFmtId="167" formatCode="#,#00"/>
    <numFmt numFmtId="168" formatCode="#,"/>
    <numFmt numFmtId="169" formatCode="#,###;\-#,###"/>
    <numFmt numFmtId="170" formatCode="00"/>
    <numFmt numFmtId="171" formatCode="0.0%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6" fontId="25" fillId="0" borderId="0">
      <protection locked="0"/>
    </xf>
    <xf numFmtId="167" fontId="25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39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69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34" fillId="35" borderId="0" xfId="0" applyFont="1" applyFill="1" applyAlignment="1">
      <alignment vertical="center"/>
    </xf>
    <xf numFmtId="0" fontId="32" fillId="38" borderId="12" xfId="0" applyFont="1" applyFill="1" applyBorder="1" applyAlignment="1">
      <alignment horizontal="center" vertical="center" wrapText="1"/>
    </xf>
    <xf numFmtId="170" fontId="61" fillId="2" borderId="12" xfId="3" applyNumberFormat="1" applyFont="1" applyFill="1" applyBorder="1" applyAlignment="1">
      <alignment horizontal="center" vertical="center" wrapText="1"/>
    </xf>
    <xf numFmtId="0" fontId="55" fillId="3" borderId="12" xfId="3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center" vertical="center"/>
    </xf>
    <xf numFmtId="0" fontId="58" fillId="36" borderId="12" xfId="3" applyFont="1" applyFill="1" applyBorder="1" applyAlignment="1">
      <alignment horizontal="left" vertical="center" wrapText="1"/>
    </xf>
    <xf numFmtId="0" fontId="32" fillId="36" borderId="12" xfId="3" applyFont="1" applyFill="1" applyBorder="1" applyAlignment="1">
      <alignment vertical="center" wrapText="1"/>
    </xf>
    <xf numFmtId="3" fontId="32" fillId="38" borderId="12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12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169" fontId="66" fillId="0" borderId="0" xfId="66" applyNumberFormat="1" applyFont="1" applyAlignment="1">
      <alignment horizontal="center" vertical="center"/>
    </xf>
    <xf numFmtId="3" fontId="55" fillId="0" borderId="0" xfId="66" applyNumberFormat="1" applyFont="1" applyAlignment="1">
      <alignment horizontal="center" vertical="center"/>
    </xf>
    <xf numFmtId="3" fontId="31" fillId="2" borderId="12" xfId="0" applyNumberFormat="1" applyFont="1" applyFill="1" applyBorder="1" applyAlignment="1">
      <alignment horizontal="right" vertical="center"/>
    </xf>
    <xf numFmtId="3" fontId="32" fillId="38" borderId="12" xfId="0" applyNumberFormat="1" applyFont="1" applyFill="1" applyBorder="1" applyAlignment="1">
      <alignment horizontal="right" vertical="center"/>
    </xf>
    <xf numFmtId="3" fontId="27" fillId="0" borderId="0" xfId="64" applyNumberFormat="1" applyFont="1" applyAlignment="1" applyProtection="1"/>
    <xf numFmtId="3" fontId="31" fillId="2" borderId="11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2" fillId="38" borderId="11" xfId="0" applyFont="1" applyFill="1" applyBorder="1" applyAlignment="1">
      <alignment horizontal="center" vertical="center"/>
    </xf>
    <xf numFmtId="0" fontId="55" fillId="2" borderId="11" xfId="0" applyFont="1" applyFill="1" applyBorder="1" applyAlignment="1">
      <alignment horizontal="left" vertical="center" wrapText="1"/>
    </xf>
    <xf numFmtId="0" fontId="55" fillId="2" borderId="11" xfId="73" applyFont="1" applyFill="1" applyBorder="1" applyAlignment="1">
      <alignment vertical="center" wrapText="1"/>
    </xf>
    <xf numFmtId="3" fontId="32" fillId="38" borderId="11" xfId="0" applyNumberFormat="1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horizontal="left" vertical="center" wrapText="1"/>
    </xf>
    <xf numFmtId="0" fontId="32" fillId="38" borderId="11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vertical="top"/>
    </xf>
    <xf numFmtId="0" fontId="58" fillId="38" borderId="11" xfId="0" applyFont="1" applyFill="1" applyBorder="1" applyAlignment="1">
      <alignment horizontal="center" vertical="center" wrapText="1"/>
    </xf>
    <xf numFmtId="3" fontId="67" fillId="2" borderId="0" xfId="74" applyNumberFormat="1" applyFont="1" applyFill="1" applyBorder="1" applyAlignment="1">
      <alignment vertical="center"/>
    </xf>
    <xf numFmtId="3" fontId="68" fillId="2" borderId="0" xfId="74" applyNumberFormat="1" applyFont="1" applyFill="1" applyBorder="1" applyAlignment="1">
      <alignment horizontal="center" vertical="center" wrapText="1"/>
    </xf>
    <xf numFmtId="0" fontId="47" fillId="2" borderId="0" xfId="66" applyFont="1" applyFill="1" applyBorder="1" applyAlignment="1">
      <alignment vertical="center"/>
    </xf>
    <xf numFmtId="0" fontId="69" fillId="36" borderId="11" xfId="68" applyFont="1" applyFill="1" applyBorder="1" applyAlignment="1">
      <alignment horizontal="center" vertical="center" wrapText="1"/>
    </xf>
    <xf numFmtId="0" fontId="72" fillId="2" borderId="11" xfId="66" applyFont="1" applyFill="1" applyBorder="1" applyAlignment="1">
      <alignment horizontal="center" vertical="center"/>
    </xf>
    <xf numFmtId="0" fontId="72" fillId="2" borderId="11" xfId="66" applyFont="1" applyFill="1" applyBorder="1" applyAlignment="1">
      <alignment vertical="center"/>
    </xf>
    <xf numFmtId="3" fontId="72" fillId="2" borderId="11" xfId="66" applyNumberFormat="1" applyFont="1" applyFill="1" applyBorder="1" applyAlignment="1">
      <alignment vertical="center"/>
    </xf>
    <xf numFmtId="171" fontId="72" fillId="2" borderId="11" xfId="65" applyNumberFormat="1" applyFont="1" applyFill="1" applyBorder="1" applyAlignment="1">
      <alignment horizontal="center" vertical="center"/>
    </xf>
    <xf numFmtId="3" fontId="72" fillId="2" borderId="13" xfId="74" applyNumberFormat="1" applyFont="1" applyFill="1" applyBorder="1" applyAlignment="1">
      <alignment horizontal="right" vertical="center"/>
    </xf>
    <xf numFmtId="3" fontId="72" fillId="2" borderId="11" xfId="66" applyNumberFormat="1" applyFont="1" applyFill="1" applyBorder="1" applyAlignment="1">
      <alignment horizontal="right" vertical="center"/>
    </xf>
    <xf numFmtId="169" fontId="72" fillId="2" borderId="11" xfId="69" applyNumberFormat="1" applyFont="1" applyFill="1" applyBorder="1" applyAlignment="1">
      <alignment horizontal="right" vertical="center" wrapText="1"/>
    </xf>
    <xf numFmtId="3" fontId="72" fillId="2" borderId="11" xfId="74" applyNumberFormat="1" applyFont="1" applyFill="1" applyBorder="1" applyAlignment="1">
      <alignment horizontal="right" vertical="center" wrapText="1"/>
    </xf>
    <xf numFmtId="0" fontId="73" fillId="36" borderId="11" xfId="66" applyFont="1" applyFill="1" applyBorder="1" applyAlignment="1">
      <alignment horizontal="center" vertical="center"/>
    </xf>
    <xf numFmtId="0" fontId="69" fillId="36" borderId="11" xfId="66" applyFont="1" applyFill="1" applyBorder="1" applyAlignment="1">
      <alignment horizontal="center" vertical="center"/>
    </xf>
    <xf numFmtId="165" fontId="69" fillId="36" borderId="11" xfId="70" applyNumberFormat="1" applyFont="1" applyFill="1" applyBorder="1" applyAlignment="1">
      <alignment vertical="center"/>
    </xf>
    <xf numFmtId="171" fontId="69" fillId="36" borderId="11" xfId="70" applyNumberFormat="1" applyFont="1" applyFill="1" applyBorder="1" applyAlignment="1">
      <alignment horizontal="center" vertical="center"/>
    </xf>
    <xf numFmtId="165" fontId="69" fillId="36" borderId="11" xfId="70" applyNumberFormat="1" applyFont="1" applyFill="1" applyBorder="1" applyAlignment="1">
      <alignment horizontal="right" vertical="center"/>
    </xf>
    <xf numFmtId="0" fontId="32" fillId="37" borderId="0" xfId="0" applyFont="1" applyFill="1" applyAlignment="1">
      <alignment horizontal="center" vertical="center" wrapText="1"/>
    </xf>
    <xf numFmtId="0" fontId="31" fillId="37" borderId="0" xfId="0" applyFont="1" applyFill="1" applyAlignment="1">
      <alignment horizontal="center"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1" xfId="0" applyNumberFormat="1" applyFont="1" applyFill="1" applyBorder="1" applyAlignment="1">
      <alignment horizontal="center" vertical="center"/>
    </xf>
    <xf numFmtId="0" fontId="58" fillId="38" borderId="11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31" sqref="A31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59"/>
    </row>
    <row r="8" spans="1:1" ht="15.75" customHeight="1" x14ac:dyDescent="0.25">
      <c r="A8" s="60"/>
    </row>
    <row r="9" spans="1:1" ht="15.75" customHeight="1" x14ac:dyDescent="0.25">
      <c r="A9" s="59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95</v>
      </c>
    </row>
    <row r="18" spans="1:1" x14ac:dyDescent="0.25">
      <c r="A18" s="9" t="s">
        <v>96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92</v>
      </c>
    </row>
    <row r="23" spans="1:1" x14ac:dyDescent="0.25">
      <c r="A23" s="11" t="s">
        <v>97</v>
      </c>
    </row>
    <row r="26" spans="1:1" x14ac:dyDescent="0.25">
      <c r="A26" s="82" t="s">
        <v>98</v>
      </c>
    </row>
    <row r="27" spans="1:1" x14ac:dyDescent="0.25">
      <c r="A27" s="83" t="s">
        <v>99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7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46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72" t="s">
        <v>47</v>
      </c>
      <c r="B5" s="46" t="s">
        <v>61</v>
      </c>
    </row>
    <row r="6" spans="1:2" s="3" customFormat="1" x14ac:dyDescent="0.2">
      <c r="A6" s="72" t="s">
        <v>48</v>
      </c>
      <c r="B6" s="13" t="s">
        <v>53</v>
      </c>
    </row>
    <row r="7" spans="1:2" s="4" customFormat="1" x14ac:dyDescent="0.2">
      <c r="A7" s="72" t="s">
        <v>55</v>
      </c>
      <c r="B7" s="32" t="s">
        <v>52</v>
      </c>
    </row>
    <row r="8" spans="1:2" s="4" customFormat="1" ht="25.5" x14ac:dyDescent="0.2">
      <c r="A8" s="72" t="s">
        <v>48</v>
      </c>
      <c r="B8" s="13" t="s">
        <v>51</v>
      </c>
    </row>
    <row r="9" spans="1:2" x14ac:dyDescent="0.2">
      <c r="A9" s="72" t="s">
        <v>49</v>
      </c>
      <c r="B9" s="54" t="s">
        <v>71</v>
      </c>
    </row>
    <row r="10" spans="1:2" x14ac:dyDescent="0.2">
      <c r="A10" s="72" t="s">
        <v>50</v>
      </c>
      <c r="B10" s="54" t="s">
        <v>57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tabSelected="1" workbookViewId="0">
      <selection activeCell="F22" sqref="F22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47</v>
      </c>
    </row>
    <row r="2" spans="1:12" s="17" customFormat="1" ht="15" x14ac:dyDescent="0.25">
      <c r="B2" s="57" t="s">
        <v>60</v>
      </c>
      <c r="C2" s="58"/>
      <c r="D2" s="18"/>
    </row>
    <row r="3" spans="1:12" x14ac:dyDescent="0.25">
      <c r="B3" s="50"/>
      <c r="C3" s="51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58</v>
      </c>
      <c r="D4" s="52"/>
      <c r="E4" s="53"/>
      <c r="F4" s="53"/>
      <c r="G4" s="53"/>
      <c r="H4" s="53"/>
      <c r="I4" s="53"/>
      <c r="J4" s="53"/>
      <c r="K4" s="53"/>
      <c r="L4" s="53"/>
    </row>
    <row r="5" spans="1:12" x14ac:dyDescent="0.25">
      <c r="B5" s="61" t="s">
        <v>8</v>
      </c>
      <c r="C5" s="62" t="s">
        <v>100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61" t="s">
        <v>7</v>
      </c>
      <c r="C6" s="62" t="s">
        <v>101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61" t="s">
        <v>6</v>
      </c>
      <c r="C7" s="62" t="s">
        <v>102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61" t="s">
        <v>5</v>
      </c>
      <c r="C8" s="62" t="s">
        <v>103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61" t="s">
        <v>4</v>
      </c>
      <c r="C9" s="62" t="s">
        <v>104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59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61" t="s">
        <v>8</v>
      </c>
      <c r="C11" s="62" t="s">
        <v>105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61" t="s">
        <v>7</v>
      </c>
      <c r="C12" s="62" t="s">
        <v>106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61" t="s">
        <v>6</v>
      </c>
      <c r="C13" s="62" t="s">
        <v>107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61" t="s">
        <v>5</v>
      </c>
      <c r="C14" s="62" t="s">
        <v>108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53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55"/>
      <c r="C16" s="56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0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53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53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53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53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53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53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53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53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53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53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53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53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53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53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53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53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53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53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53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53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53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53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53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53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53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53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53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53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53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53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53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53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53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53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53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53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53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53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53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53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53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53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53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53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53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53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53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53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53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53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53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53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53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53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53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53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53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53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O31"/>
  <sheetViews>
    <sheetView showGridLines="0" zoomScale="120" zoomScaleNormal="120" workbookViewId="0">
      <selection activeCell="C11" sqref="C11:C14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30.140625" style="28" bestFit="1" customWidth="1"/>
    <col min="4" max="4" width="16.7109375" style="93" bestFit="1" customWidth="1"/>
    <col min="5" max="5" width="12.140625" style="28" customWidth="1"/>
    <col min="6" max="6" width="15.28515625" style="86" customWidth="1"/>
    <col min="7" max="7" width="12.5703125" style="86" customWidth="1"/>
    <col min="8" max="8" width="17.28515625" style="24" customWidth="1"/>
    <col min="9" max="9" width="17.28515625" style="93" customWidth="1"/>
    <col min="10" max="10" width="12.7109375" style="28" bestFit="1" customWidth="1"/>
    <col min="11" max="11" width="11.28515625" style="28" bestFit="1" customWidth="1"/>
    <col min="12" max="12" width="8.85546875" style="28"/>
    <col min="13" max="13" width="9.140625" style="28" customWidth="1"/>
    <col min="14" max="15" width="9.85546875" style="28" bestFit="1" customWidth="1"/>
    <col min="16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5" s="24" customFormat="1" ht="15" x14ac:dyDescent="0.25">
      <c r="A1" s="31" t="s">
        <v>54</v>
      </c>
      <c r="D1" s="86"/>
      <c r="F1" s="86"/>
      <c r="G1" s="86"/>
      <c r="I1" s="86"/>
    </row>
    <row r="2" spans="1:15" s="24" customFormat="1" ht="15" x14ac:dyDescent="0.25">
      <c r="B2" s="42" t="s">
        <v>118</v>
      </c>
      <c r="C2" s="42"/>
      <c r="D2" s="87"/>
      <c r="E2" s="43"/>
      <c r="F2" s="87"/>
      <c r="G2" s="87"/>
      <c r="H2" s="43"/>
      <c r="I2" s="87"/>
    </row>
    <row r="3" spans="1:15" s="24" customFormat="1" ht="14.45" customHeight="1" x14ac:dyDescent="0.25">
      <c r="B3" s="132" t="s">
        <v>72</v>
      </c>
      <c r="C3" s="132"/>
      <c r="D3" s="133"/>
      <c r="F3" s="86"/>
      <c r="G3" s="86"/>
      <c r="I3" s="86"/>
    </row>
    <row r="4" spans="1:15" s="24" customFormat="1" x14ac:dyDescent="0.25">
      <c r="D4" s="86"/>
      <c r="F4" s="86"/>
      <c r="G4" s="86"/>
      <c r="I4" s="86"/>
    </row>
    <row r="5" spans="1:15" s="24" customFormat="1" ht="53.25" customHeight="1" x14ac:dyDescent="0.2">
      <c r="B5" s="116" t="s">
        <v>11</v>
      </c>
      <c r="C5" s="116" t="s">
        <v>109</v>
      </c>
      <c r="D5" s="116" t="s">
        <v>110</v>
      </c>
      <c r="E5" s="116" t="s">
        <v>111</v>
      </c>
      <c r="F5" s="116" t="s">
        <v>112</v>
      </c>
      <c r="G5" s="116" t="s">
        <v>113</v>
      </c>
      <c r="H5" s="116" t="s">
        <v>114</v>
      </c>
      <c r="I5" s="116" t="s">
        <v>115</v>
      </c>
      <c r="J5" s="25"/>
    </row>
    <row r="6" spans="1:15" s="24" customFormat="1" x14ac:dyDescent="0.25">
      <c r="B6" s="117" t="s">
        <v>8</v>
      </c>
      <c r="C6" s="118" t="s">
        <v>100</v>
      </c>
      <c r="D6" s="119">
        <v>11310284.08</v>
      </c>
      <c r="E6" s="120">
        <f>D6/$D$15</f>
        <v>0.11446283141216755</v>
      </c>
      <c r="F6" s="121">
        <v>11397481.83</v>
      </c>
      <c r="G6" s="122">
        <v>28656034</v>
      </c>
      <c r="H6" s="120">
        <f>G6/$G$15</f>
        <v>0.11099654895374629</v>
      </c>
      <c r="I6" s="123">
        <v>2098914</v>
      </c>
      <c r="J6" s="26"/>
      <c r="K6" s="113"/>
      <c r="L6" s="113"/>
      <c r="M6" s="113"/>
      <c r="N6" s="113"/>
      <c r="O6" s="113"/>
    </row>
    <row r="7" spans="1:15" s="24" customFormat="1" x14ac:dyDescent="0.25">
      <c r="B7" s="117" t="s">
        <v>7</v>
      </c>
      <c r="C7" s="118" t="s">
        <v>101</v>
      </c>
      <c r="D7" s="119">
        <v>7033116.9800000004</v>
      </c>
      <c r="E7" s="120">
        <f t="shared" ref="E7:E14" si="0">D7/$D$15</f>
        <v>7.1176857936515514E-2</v>
      </c>
      <c r="F7" s="121">
        <v>6669900.1899999995</v>
      </c>
      <c r="G7" s="122">
        <v>11904049.400000002</v>
      </c>
      <c r="H7" s="120">
        <f t="shared" ref="H7:H14" si="1">G7/$G$15</f>
        <v>4.6109255801933875E-2</v>
      </c>
      <c r="I7" s="123">
        <v>716335.55</v>
      </c>
      <c r="J7" s="26"/>
      <c r="K7" s="114"/>
      <c r="L7" s="114"/>
      <c r="M7" s="114"/>
      <c r="N7" s="114"/>
      <c r="O7" s="115"/>
    </row>
    <row r="8" spans="1:15" s="24" customFormat="1" x14ac:dyDescent="0.25">
      <c r="B8" s="117" t="s">
        <v>6</v>
      </c>
      <c r="C8" s="118" t="s">
        <v>102</v>
      </c>
      <c r="D8" s="119">
        <v>33949651.979999997</v>
      </c>
      <c r="E8" s="120">
        <f t="shared" si="0"/>
        <v>0.34357875218714223</v>
      </c>
      <c r="F8" s="121">
        <v>32161146.68</v>
      </c>
      <c r="G8" s="122">
        <v>53534433</v>
      </c>
      <c r="H8" s="120">
        <f t="shared" si="1"/>
        <v>0.20736077131942093</v>
      </c>
      <c r="I8" s="123">
        <v>1924303.36</v>
      </c>
      <c r="J8" s="26"/>
      <c r="K8" s="27"/>
    </row>
    <row r="9" spans="1:15" s="24" customFormat="1" x14ac:dyDescent="0.25">
      <c r="B9" s="117" t="s">
        <v>5</v>
      </c>
      <c r="C9" s="118" t="s">
        <v>103</v>
      </c>
      <c r="D9" s="119">
        <v>14406331.99</v>
      </c>
      <c r="E9" s="120">
        <f t="shared" si="0"/>
        <v>0.14579559082472543</v>
      </c>
      <c r="F9" s="121">
        <v>13560628.160000004</v>
      </c>
      <c r="G9" s="122">
        <v>29118285.020000007</v>
      </c>
      <c r="H9" s="120">
        <f t="shared" si="1"/>
        <v>0.11278703635930806</v>
      </c>
      <c r="I9" s="123">
        <v>1576038.42</v>
      </c>
      <c r="J9" s="26"/>
      <c r="K9" s="27"/>
    </row>
    <row r="10" spans="1:15" s="24" customFormat="1" x14ac:dyDescent="0.25">
      <c r="B10" s="117" t="s">
        <v>4</v>
      </c>
      <c r="C10" s="118" t="s">
        <v>104</v>
      </c>
      <c r="D10" s="119">
        <v>12099439.43</v>
      </c>
      <c r="E10" s="120">
        <f t="shared" si="0"/>
        <v>0.12244927588572316</v>
      </c>
      <c r="F10" s="121">
        <v>11781161.01</v>
      </c>
      <c r="G10" s="122">
        <v>19555109.880000003</v>
      </c>
      <c r="H10" s="120">
        <f t="shared" si="1"/>
        <v>7.5744944715354132E-2</v>
      </c>
      <c r="I10" s="123">
        <v>284204.14</v>
      </c>
      <c r="J10" s="26"/>
      <c r="K10" s="27"/>
    </row>
    <row r="11" spans="1:15" s="24" customFormat="1" x14ac:dyDescent="0.25">
      <c r="B11" s="117" t="s">
        <v>3</v>
      </c>
      <c r="C11" s="118" t="s">
        <v>105</v>
      </c>
      <c r="D11" s="119">
        <v>7076753.1399999997</v>
      </c>
      <c r="E11" s="120">
        <f t="shared" si="0"/>
        <v>7.1618466510643755E-2</v>
      </c>
      <c r="F11" s="124">
        <v>7072684.5700000003</v>
      </c>
      <c r="G11" s="122">
        <v>69132865.569999993</v>
      </c>
      <c r="H11" s="120">
        <f t="shared" si="1"/>
        <v>0.26777988529582519</v>
      </c>
      <c r="I11" s="123">
        <v>1934236.78</v>
      </c>
      <c r="J11" s="26"/>
      <c r="K11" s="27"/>
    </row>
    <row r="12" spans="1:15" s="24" customFormat="1" x14ac:dyDescent="0.25">
      <c r="B12" s="117" t="s">
        <v>2</v>
      </c>
      <c r="C12" s="118" t="s">
        <v>106</v>
      </c>
      <c r="D12" s="119">
        <v>4628911.7299999995</v>
      </c>
      <c r="E12" s="120">
        <f t="shared" si="0"/>
        <v>4.6845714857835362E-2</v>
      </c>
      <c r="F12" s="124">
        <v>4638987.09</v>
      </c>
      <c r="G12" s="122">
        <v>8180680.54</v>
      </c>
      <c r="H12" s="120">
        <f t="shared" si="1"/>
        <v>3.1687124185889426E-2</v>
      </c>
      <c r="I12" s="123">
        <v>102527.26</v>
      </c>
      <c r="J12" s="26"/>
      <c r="K12" s="27"/>
    </row>
    <row r="13" spans="1:15" s="24" customFormat="1" x14ac:dyDescent="0.25">
      <c r="B13" s="117" t="s">
        <v>1</v>
      </c>
      <c r="C13" s="118" t="s">
        <v>107</v>
      </c>
      <c r="D13" s="119">
        <v>1843808.6999999997</v>
      </c>
      <c r="E13" s="120">
        <f t="shared" si="0"/>
        <v>1.8659793413817398E-2</v>
      </c>
      <c r="F13" s="124">
        <v>1843099.2199999997</v>
      </c>
      <c r="G13" s="122">
        <v>13433333.27</v>
      </c>
      <c r="H13" s="120">
        <f t="shared" si="1"/>
        <v>5.2032798185385448E-2</v>
      </c>
      <c r="I13" s="123">
        <v>975985.56</v>
      </c>
      <c r="J13" s="26"/>
      <c r="K13" s="27"/>
    </row>
    <row r="14" spans="1:15" s="24" customFormat="1" x14ac:dyDescent="0.25">
      <c r="B14" s="117" t="s">
        <v>10</v>
      </c>
      <c r="C14" s="118" t="s">
        <v>108</v>
      </c>
      <c r="D14" s="119">
        <v>6463551.5500000007</v>
      </c>
      <c r="E14" s="120">
        <f t="shared" si="0"/>
        <v>6.5412716971429447E-2</v>
      </c>
      <c r="F14" s="124">
        <v>6468282.1000000006</v>
      </c>
      <c r="G14" s="122">
        <v>24655704.439999998</v>
      </c>
      <c r="H14" s="120">
        <f t="shared" si="1"/>
        <v>9.5501635183136632E-2</v>
      </c>
      <c r="I14" s="123">
        <v>264718.05</v>
      </c>
      <c r="J14" s="26"/>
      <c r="K14" s="27"/>
    </row>
    <row r="15" spans="1:15" s="24" customFormat="1" x14ac:dyDescent="0.25">
      <c r="B15" s="125"/>
      <c r="C15" s="126" t="s">
        <v>9</v>
      </c>
      <c r="D15" s="127">
        <f>SUM(D6:D14)</f>
        <v>98811849.580000013</v>
      </c>
      <c r="E15" s="128">
        <v>1</v>
      </c>
      <c r="F15" s="129">
        <f>SUM(F6:F14)</f>
        <v>95593370.849999994</v>
      </c>
      <c r="G15" s="129">
        <f>SUM(G6:G14)</f>
        <v>258170495.12</v>
      </c>
      <c r="H15" s="128">
        <v>1</v>
      </c>
      <c r="I15" s="129">
        <f>SUM(I6:I14)</f>
        <v>9877263.120000001</v>
      </c>
      <c r="J15" s="26"/>
      <c r="K15" s="27"/>
    </row>
    <row r="16" spans="1:15" x14ac:dyDescent="0.25">
      <c r="B16" s="48"/>
      <c r="C16" s="48"/>
      <c r="D16" s="88"/>
      <c r="E16" s="48"/>
      <c r="F16" s="99"/>
      <c r="G16" s="99"/>
      <c r="H16" s="49"/>
      <c r="I16" s="98"/>
      <c r="K16" s="27"/>
    </row>
    <row r="17" spans="2:9" x14ac:dyDescent="0.2">
      <c r="B17" s="102" t="s">
        <v>0</v>
      </c>
      <c r="D17" s="89"/>
      <c r="E17" s="84"/>
      <c r="F17" s="89"/>
      <c r="G17" s="93"/>
      <c r="H17" s="28"/>
    </row>
    <row r="18" spans="2:9" x14ac:dyDescent="0.25">
      <c r="B18" s="29"/>
      <c r="C18" s="30"/>
      <c r="D18" s="90"/>
      <c r="F18" s="94"/>
      <c r="G18" s="93"/>
      <c r="H18" s="28"/>
    </row>
    <row r="19" spans="2:9" s="29" customFormat="1" x14ac:dyDescent="0.25">
      <c r="D19" s="91"/>
      <c r="F19" s="91"/>
      <c r="G19" s="91"/>
      <c r="I19" s="91"/>
    </row>
    <row r="20" spans="2:9" s="29" customFormat="1" x14ac:dyDescent="0.25">
      <c r="D20" s="92"/>
      <c r="E20" s="85"/>
      <c r="F20" s="92"/>
      <c r="G20" s="92"/>
      <c r="I20" s="91"/>
    </row>
    <row r="21" spans="2:9" s="29" customFormat="1" x14ac:dyDescent="0.25">
      <c r="D21" s="89"/>
      <c r="F21" s="92"/>
      <c r="G21" s="91"/>
      <c r="I21" s="91"/>
    </row>
    <row r="22" spans="2:9" s="29" customFormat="1" x14ac:dyDescent="0.25">
      <c r="D22" s="91"/>
      <c r="F22" s="91"/>
      <c r="G22" s="91"/>
      <c r="I22" s="91"/>
    </row>
    <row r="23" spans="2:9" s="29" customFormat="1" x14ac:dyDescent="0.25">
      <c r="D23" s="91"/>
      <c r="F23" s="91"/>
      <c r="G23" s="91"/>
      <c r="I23" s="91"/>
    </row>
    <row r="24" spans="2:9" s="29" customFormat="1" x14ac:dyDescent="0.25">
      <c r="D24" s="91"/>
      <c r="F24" s="91"/>
      <c r="G24" s="91"/>
      <c r="I24" s="91"/>
    </row>
    <row r="25" spans="2:9" s="29" customFormat="1" x14ac:dyDescent="0.25">
      <c r="D25" s="91"/>
      <c r="F25" s="91"/>
      <c r="G25" s="91"/>
      <c r="I25" s="91"/>
    </row>
    <row r="26" spans="2:9" s="29" customFormat="1" x14ac:dyDescent="0.25">
      <c r="D26" s="91"/>
      <c r="F26" s="91"/>
      <c r="G26" s="91"/>
      <c r="I26" s="91"/>
    </row>
    <row r="27" spans="2:9" s="29" customFormat="1" x14ac:dyDescent="0.25">
      <c r="B27" s="28"/>
      <c r="D27" s="91"/>
      <c r="F27" s="91"/>
      <c r="G27" s="91"/>
      <c r="I27" s="91"/>
    </row>
    <row r="28" spans="2:9" x14ac:dyDescent="0.25">
      <c r="F28" s="93"/>
      <c r="G28" s="93"/>
      <c r="H28" s="28"/>
    </row>
    <row r="29" spans="2:9" x14ac:dyDescent="0.25">
      <c r="F29" s="93"/>
      <c r="G29" s="93"/>
      <c r="H29" s="28"/>
    </row>
    <row r="30" spans="2:9" x14ac:dyDescent="0.25">
      <c r="F30" s="93"/>
      <c r="G30" s="93"/>
      <c r="H30" s="28"/>
    </row>
    <row r="31" spans="2:9" x14ac:dyDescent="0.25">
      <c r="F31" s="93"/>
      <c r="G31" s="93"/>
      <c r="H31" s="28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="130" zoomScaleNormal="130" workbookViewId="0">
      <selection activeCell="B5" sqref="B5:F25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4" customWidth="1"/>
    <col min="4" max="4" width="11.140625" style="33" customWidth="1"/>
    <col min="5" max="5" width="11.7109375" style="33" customWidth="1"/>
    <col min="6" max="6" width="12" style="33" bestFit="1" customWidth="1"/>
    <col min="7" max="16384" width="9.140625" style="33"/>
  </cols>
  <sheetData>
    <row r="1" spans="1:6" x14ac:dyDescent="0.25">
      <c r="A1" s="80" t="s">
        <v>55</v>
      </c>
    </row>
    <row r="2" spans="1:6" ht="15" x14ac:dyDescent="0.25">
      <c r="B2" s="39" t="s">
        <v>70</v>
      </c>
      <c r="C2" s="96"/>
      <c r="D2" s="44"/>
      <c r="E2" s="44"/>
      <c r="F2" s="44"/>
    </row>
    <row r="3" spans="1:6" x14ac:dyDescent="0.25">
      <c r="B3" s="63" t="s">
        <v>73</v>
      </c>
      <c r="C3" s="96"/>
      <c r="D3" s="44"/>
      <c r="E3" s="44"/>
      <c r="F3" s="44"/>
    </row>
    <row r="4" spans="1:6" x14ac:dyDescent="0.25">
      <c r="C4" s="45"/>
    </row>
    <row r="5" spans="1:6" x14ac:dyDescent="0.25">
      <c r="B5" s="134" t="s">
        <v>43</v>
      </c>
      <c r="C5" s="105" t="s">
        <v>88</v>
      </c>
      <c r="D5" s="105" t="s">
        <v>90</v>
      </c>
      <c r="E5" s="105" t="s">
        <v>93</v>
      </c>
      <c r="F5" s="105" t="s">
        <v>116</v>
      </c>
    </row>
    <row r="6" spans="1:6" x14ac:dyDescent="0.25">
      <c r="B6" s="134"/>
      <c r="C6" s="105" t="s">
        <v>12</v>
      </c>
      <c r="D6" s="105" t="s">
        <v>12</v>
      </c>
      <c r="E6" s="105" t="s">
        <v>12</v>
      </c>
      <c r="F6" s="105" t="s">
        <v>12</v>
      </c>
    </row>
    <row r="7" spans="1:6" x14ac:dyDescent="0.25">
      <c r="A7" s="104"/>
      <c r="B7" s="107" t="s">
        <v>62</v>
      </c>
      <c r="C7" s="103">
        <v>1029499.0599999998</v>
      </c>
      <c r="D7" s="103">
        <v>1025465.6400000002</v>
      </c>
      <c r="E7" s="103">
        <v>1024849.1</v>
      </c>
      <c r="F7" s="103">
        <v>1042593.42</v>
      </c>
    </row>
    <row r="8" spans="1:6" ht="33.75" x14ac:dyDescent="0.25">
      <c r="A8" s="104"/>
      <c r="B8" s="106" t="s">
        <v>74</v>
      </c>
      <c r="C8" s="103">
        <v>12402906.130000001</v>
      </c>
      <c r="D8" s="103">
        <v>12167863.23</v>
      </c>
      <c r="E8" s="103">
        <v>12180626.66</v>
      </c>
      <c r="F8" s="103">
        <v>11948331.17</v>
      </c>
    </row>
    <row r="9" spans="1:6" x14ac:dyDescent="0.25">
      <c r="B9" s="106" t="s">
        <v>76</v>
      </c>
      <c r="C9" s="103">
        <v>175942080.39000002</v>
      </c>
      <c r="D9" s="103">
        <v>181211805.75</v>
      </c>
      <c r="E9" s="103">
        <v>186818826.04000002</v>
      </c>
      <c r="F9" s="103">
        <v>190268593.97000003</v>
      </c>
    </row>
    <row r="10" spans="1:6" x14ac:dyDescent="0.25">
      <c r="B10" s="106" t="s">
        <v>77</v>
      </c>
      <c r="C10" s="103">
        <v>7212716.5499999989</v>
      </c>
      <c r="D10" s="103">
        <v>8743674.370000001</v>
      </c>
      <c r="E10" s="103">
        <v>5082809.8600000003</v>
      </c>
      <c r="F10" s="103">
        <v>6628100.2699999996</v>
      </c>
    </row>
    <row r="11" spans="1:6" x14ac:dyDescent="0.25">
      <c r="B11" s="106" t="s">
        <v>63</v>
      </c>
      <c r="C11" s="103">
        <v>33498571.789999995</v>
      </c>
      <c r="D11" s="103">
        <v>30458490.309999999</v>
      </c>
      <c r="E11" s="103">
        <v>26986032.289999999</v>
      </c>
      <c r="F11" s="103">
        <v>25568436.460000005</v>
      </c>
    </row>
    <row r="12" spans="1:6" ht="22.5" x14ac:dyDescent="0.25">
      <c r="B12" s="106" t="s">
        <v>64</v>
      </c>
      <c r="C12" s="103">
        <v>15771646.859999999</v>
      </c>
      <c r="D12" s="103">
        <v>14404767.92</v>
      </c>
      <c r="E12" s="103">
        <v>15452538.209999999</v>
      </c>
      <c r="F12" s="103">
        <v>13370345.839999998</v>
      </c>
    </row>
    <row r="13" spans="1:6" x14ac:dyDescent="0.25">
      <c r="B13" s="106" t="s">
        <v>78</v>
      </c>
      <c r="C13" s="103">
        <v>9796487.3000000007</v>
      </c>
      <c r="D13" s="103">
        <v>8511084.6500000004</v>
      </c>
      <c r="E13" s="103">
        <v>9359688.5800000019</v>
      </c>
      <c r="F13" s="103">
        <v>9172150.0600000005</v>
      </c>
    </row>
    <row r="14" spans="1:6" x14ac:dyDescent="0.25">
      <c r="B14" s="106" t="s">
        <v>65</v>
      </c>
      <c r="C14" s="103">
        <v>101165.05</v>
      </c>
      <c r="D14" s="103">
        <v>119158.85</v>
      </c>
      <c r="E14" s="103">
        <v>124035.19</v>
      </c>
      <c r="F14" s="103">
        <v>171943.93000000002</v>
      </c>
    </row>
    <row r="15" spans="1:6" x14ac:dyDescent="0.25">
      <c r="B15" s="112" t="s">
        <v>75</v>
      </c>
      <c r="C15" s="108">
        <f t="shared" ref="C15:D15" si="0">SUM(C7:C14)</f>
        <v>255755073.13000005</v>
      </c>
      <c r="D15" s="108">
        <f t="shared" si="0"/>
        <v>256642310.72</v>
      </c>
      <c r="E15" s="108">
        <f t="shared" ref="E15:F15" si="1">SUM(E7:E14)</f>
        <v>257029405.93000004</v>
      </c>
      <c r="F15" s="108">
        <f t="shared" si="1"/>
        <v>258170495.12000006</v>
      </c>
    </row>
    <row r="16" spans="1:6" s="35" customFormat="1" ht="18" customHeight="1" x14ac:dyDescent="0.25">
      <c r="B16" s="130"/>
      <c r="C16" s="131"/>
      <c r="D16" s="131"/>
      <c r="E16" s="131"/>
      <c r="F16" s="131"/>
    </row>
    <row r="17" spans="2:6" s="37" customFormat="1" x14ac:dyDescent="0.25">
      <c r="B17" s="135" t="s">
        <v>45</v>
      </c>
      <c r="C17" s="105" t="str">
        <f>C5</f>
        <v xml:space="preserve">31. 03. 2021. </v>
      </c>
      <c r="D17" s="105" t="str">
        <f>D5</f>
        <v xml:space="preserve">30. 06. 2021. </v>
      </c>
      <c r="E17" s="105" t="str">
        <f>E5</f>
        <v xml:space="preserve">30. 09. 2021. </v>
      </c>
      <c r="F17" s="105" t="str">
        <f>F5</f>
        <v xml:space="preserve">31. 12. 2021. </v>
      </c>
    </row>
    <row r="18" spans="2:6" x14ac:dyDescent="0.25">
      <c r="B18" s="135"/>
      <c r="C18" s="105" t="s">
        <v>12</v>
      </c>
      <c r="D18" s="105" t="s">
        <v>12</v>
      </c>
      <c r="E18" s="105" t="s">
        <v>12</v>
      </c>
      <c r="F18" s="105" t="s">
        <v>12</v>
      </c>
    </row>
    <row r="19" spans="2:6" x14ac:dyDescent="0.25">
      <c r="B19" s="109" t="s">
        <v>79</v>
      </c>
      <c r="C19" s="103">
        <v>46213079.020000003</v>
      </c>
      <c r="D19" s="103">
        <v>46213079.020000003</v>
      </c>
      <c r="E19" s="103">
        <v>46213079.020000003</v>
      </c>
      <c r="F19" s="103">
        <v>46213079.300000004</v>
      </c>
    </row>
    <row r="20" spans="2:6" x14ac:dyDescent="0.25">
      <c r="B20" s="109" t="s">
        <v>66</v>
      </c>
      <c r="C20" s="103">
        <v>32633441.32406247</v>
      </c>
      <c r="D20" s="103">
        <v>33562146.167454064</v>
      </c>
      <c r="E20" s="103">
        <v>30614049.490000002</v>
      </c>
      <c r="F20" s="103">
        <v>30622440.560000002</v>
      </c>
    </row>
    <row r="21" spans="2:6" x14ac:dyDescent="0.25">
      <c r="B21" s="109" t="s">
        <v>67</v>
      </c>
      <c r="C21" s="103">
        <v>150918673.69999999</v>
      </c>
      <c r="D21" s="103">
        <v>154298986.47</v>
      </c>
      <c r="E21" s="103">
        <v>158144488.31</v>
      </c>
      <c r="F21" s="103">
        <v>161271817.42000002</v>
      </c>
    </row>
    <row r="22" spans="2:6" x14ac:dyDescent="0.25">
      <c r="B22" s="109" t="s">
        <v>80</v>
      </c>
      <c r="C22" s="103">
        <v>19080573.060999997</v>
      </c>
      <c r="D22" s="103">
        <v>16340463.295300003</v>
      </c>
      <c r="E22" s="103">
        <v>16886545.800000001</v>
      </c>
      <c r="F22" s="103">
        <v>14823453.899999999</v>
      </c>
    </row>
    <row r="23" spans="2:6" ht="22.5" x14ac:dyDescent="0.25">
      <c r="B23" s="109" t="s">
        <v>81</v>
      </c>
      <c r="C23" s="103">
        <v>4311432.3</v>
      </c>
      <c r="D23" s="103">
        <v>3462715.29</v>
      </c>
      <c r="E23" s="103">
        <v>2543447.04</v>
      </c>
      <c r="F23" s="103">
        <v>2403197.2999999998</v>
      </c>
    </row>
    <row r="24" spans="2:6" x14ac:dyDescent="0.25">
      <c r="B24" s="109" t="s">
        <v>82</v>
      </c>
      <c r="C24" s="103">
        <v>2597874.0099999998</v>
      </c>
      <c r="D24" s="103">
        <v>2764920.41</v>
      </c>
      <c r="E24" s="103">
        <v>2627796.2100000004</v>
      </c>
      <c r="F24" s="103">
        <v>2836506.6500000004</v>
      </c>
    </row>
    <row r="25" spans="2:6" s="38" customFormat="1" x14ac:dyDescent="0.25">
      <c r="B25" s="110" t="s">
        <v>44</v>
      </c>
      <c r="C25" s="108">
        <f>SUM(C19:C24)</f>
        <v>255755073.41506246</v>
      </c>
      <c r="D25" s="108">
        <f>SUM(D19:D24)</f>
        <v>256642310.65275407</v>
      </c>
      <c r="E25" s="108">
        <f>SUM(E19:E24)</f>
        <v>257029405.87</v>
      </c>
      <c r="F25" s="108">
        <f>SUM(F19:F24)</f>
        <v>258170495.13000005</v>
      </c>
    </row>
    <row r="27" spans="2:6" x14ac:dyDescent="0.2">
      <c r="B27" s="7" t="s">
        <v>0</v>
      </c>
      <c r="C27" s="97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G33"/>
  <sheetViews>
    <sheetView showGridLines="0" zoomScale="120" zoomScaleNormal="120" workbookViewId="0">
      <selection activeCell="C27" sqref="C27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5" width="15.140625" style="33" customWidth="1"/>
    <col min="6" max="6" width="14.5703125" style="33" customWidth="1"/>
    <col min="7" max="7" width="15.28515625" style="33" customWidth="1"/>
    <col min="8" max="16384" width="9.140625" style="33"/>
  </cols>
  <sheetData>
    <row r="1" spans="1:7" x14ac:dyDescent="0.25">
      <c r="A1" s="80" t="s">
        <v>48</v>
      </c>
    </row>
    <row r="2" spans="1:7" ht="18" customHeight="1" x14ac:dyDescent="0.25">
      <c r="B2" s="111" t="s">
        <v>85</v>
      </c>
      <c r="C2" s="111"/>
      <c r="D2" s="111"/>
      <c r="E2" s="111"/>
      <c r="F2" s="111"/>
      <c r="G2" s="111"/>
    </row>
    <row r="3" spans="1:7" s="35" customFormat="1" ht="15" customHeight="1" x14ac:dyDescent="0.25">
      <c r="B3" s="136" t="s">
        <v>69</v>
      </c>
      <c r="C3" s="136"/>
      <c r="D3" s="136"/>
      <c r="E3" s="136"/>
      <c r="F3" s="136"/>
      <c r="G3" s="136"/>
    </row>
    <row r="4" spans="1:7" s="35" customFormat="1" ht="14.25" x14ac:dyDescent="0.25">
      <c r="B4" s="41"/>
      <c r="C4" s="41"/>
      <c r="D4" s="36"/>
    </row>
    <row r="5" spans="1:7" ht="22.5" x14ac:dyDescent="0.25">
      <c r="B5" s="64" t="s">
        <v>42</v>
      </c>
      <c r="C5" s="64" t="s">
        <v>41</v>
      </c>
      <c r="D5" s="70" t="s">
        <v>89</v>
      </c>
      <c r="E5" s="70" t="s">
        <v>91</v>
      </c>
      <c r="F5" s="70" t="s">
        <v>94</v>
      </c>
      <c r="G5" s="70" t="s">
        <v>117</v>
      </c>
    </row>
    <row r="6" spans="1:7" ht="22.5" x14ac:dyDescent="0.25">
      <c r="B6" s="65">
        <v>1</v>
      </c>
      <c r="C6" s="66" t="s">
        <v>15</v>
      </c>
      <c r="D6" s="100">
        <v>2840078.8899999997</v>
      </c>
      <c r="E6" s="100">
        <v>5541224.2699999996</v>
      </c>
      <c r="F6" s="100">
        <v>8256173.8499999996</v>
      </c>
      <c r="G6" s="100">
        <v>11021650.460000001</v>
      </c>
    </row>
    <row r="7" spans="1:7" ht="22.5" x14ac:dyDescent="0.25">
      <c r="B7" s="65">
        <v>2</v>
      </c>
      <c r="C7" s="66" t="s">
        <v>16</v>
      </c>
      <c r="D7" s="100">
        <v>915214.29999999958</v>
      </c>
      <c r="E7" s="100">
        <v>1510662.96</v>
      </c>
      <c r="F7" s="100">
        <v>2330412.5500000003</v>
      </c>
      <c r="G7" s="100">
        <v>3144353.6999999997</v>
      </c>
    </row>
    <row r="8" spans="1:7" ht="22.5" x14ac:dyDescent="0.25">
      <c r="B8" s="65">
        <v>3</v>
      </c>
      <c r="C8" s="66" t="s">
        <v>17</v>
      </c>
      <c r="D8" s="100">
        <v>1353807.5663302748</v>
      </c>
      <c r="E8" s="100">
        <v>3102044.6347706434</v>
      </c>
      <c r="F8" s="100">
        <v>4467481.17</v>
      </c>
      <c r="G8" s="100">
        <v>5865507.6600000001</v>
      </c>
    </row>
    <row r="9" spans="1:7" ht="22.5" x14ac:dyDescent="0.25">
      <c r="B9" s="65">
        <v>4</v>
      </c>
      <c r="C9" s="66" t="s">
        <v>18</v>
      </c>
      <c r="D9" s="100">
        <v>54251.1</v>
      </c>
      <c r="E9" s="100">
        <v>55310.42</v>
      </c>
      <c r="F9" s="100">
        <v>151602.16</v>
      </c>
      <c r="G9" s="100">
        <v>156235.17000000001</v>
      </c>
    </row>
    <row r="10" spans="1:7" ht="22.5" x14ac:dyDescent="0.25">
      <c r="B10" s="65">
        <v>5</v>
      </c>
      <c r="C10" s="66" t="s">
        <v>19</v>
      </c>
      <c r="D10" s="100">
        <v>241702.62</v>
      </c>
      <c r="E10" s="100">
        <v>328523.37</v>
      </c>
      <c r="F10" s="100">
        <v>374119.74</v>
      </c>
      <c r="G10" s="100">
        <v>378471.33999999997</v>
      </c>
    </row>
    <row r="11" spans="1:7" ht="22.5" x14ac:dyDescent="0.25">
      <c r="B11" s="65">
        <v>6</v>
      </c>
      <c r="C11" s="66" t="s">
        <v>20</v>
      </c>
      <c r="D11" s="100">
        <v>199275.10018348624</v>
      </c>
      <c r="E11" s="100">
        <v>229422.17357798162</v>
      </c>
      <c r="F11" s="100">
        <v>238006.78999999998</v>
      </c>
      <c r="G11" s="100">
        <v>241684.96999999997</v>
      </c>
    </row>
    <row r="12" spans="1:7" ht="22.5" x14ac:dyDescent="0.25">
      <c r="B12" s="65">
        <v>7</v>
      </c>
      <c r="C12" s="66" t="s">
        <v>21</v>
      </c>
      <c r="D12" s="100">
        <v>196510.76036697248</v>
      </c>
      <c r="E12" s="100">
        <v>276424.85743119265</v>
      </c>
      <c r="F12" s="100">
        <v>372846.95999999996</v>
      </c>
      <c r="G12" s="100">
        <v>464768.36000000004</v>
      </c>
    </row>
    <row r="13" spans="1:7" ht="22.5" x14ac:dyDescent="0.25">
      <c r="B13" s="65">
        <v>8</v>
      </c>
      <c r="C13" s="66" t="s">
        <v>22</v>
      </c>
      <c r="D13" s="100">
        <v>1230256.1436697245</v>
      </c>
      <c r="E13" s="100">
        <v>2032276.2649541285</v>
      </c>
      <c r="F13" s="100">
        <v>2933578.9699999997</v>
      </c>
      <c r="G13" s="100">
        <v>3809755.1799999997</v>
      </c>
    </row>
    <row r="14" spans="1:7" ht="22.5" x14ac:dyDescent="0.25">
      <c r="B14" s="65">
        <v>9</v>
      </c>
      <c r="C14" s="66" t="s">
        <v>23</v>
      </c>
      <c r="D14" s="100">
        <v>3358447.7864220184</v>
      </c>
      <c r="E14" s="100">
        <v>5031451.466605504</v>
      </c>
      <c r="F14" s="100">
        <v>8010735.3700000001</v>
      </c>
      <c r="G14" s="100">
        <v>9443430.3699999992</v>
      </c>
    </row>
    <row r="15" spans="1:7" ht="33.75" x14ac:dyDescent="0.25">
      <c r="B15" s="65">
        <v>10</v>
      </c>
      <c r="C15" s="66" t="s">
        <v>24</v>
      </c>
      <c r="D15" s="100">
        <v>7897072.9691742351</v>
      </c>
      <c r="E15" s="100">
        <v>18544053.701375943</v>
      </c>
      <c r="F15" s="100">
        <v>28944471.799999997</v>
      </c>
      <c r="G15" s="100">
        <v>38005968.429999992</v>
      </c>
    </row>
    <row r="16" spans="1:7" ht="33.75" x14ac:dyDescent="0.25">
      <c r="B16" s="65">
        <v>11</v>
      </c>
      <c r="C16" s="66" t="s">
        <v>25</v>
      </c>
      <c r="D16" s="100">
        <v>114718.79229357799</v>
      </c>
      <c r="E16" s="100">
        <v>677881.75036697253</v>
      </c>
      <c r="F16" s="100">
        <v>689043.33</v>
      </c>
      <c r="G16" s="100">
        <v>689540.8</v>
      </c>
    </row>
    <row r="17" spans="2:7" ht="33.75" x14ac:dyDescent="0.25">
      <c r="B17" s="65">
        <v>12</v>
      </c>
      <c r="C17" s="66" t="s">
        <v>26</v>
      </c>
      <c r="D17" s="100">
        <v>16659.888256880735</v>
      </c>
      <c r="E17" s="100">
        <v>145320.67477064216</v>
      </c>
      <c r="F17" s="100">
        <v>285720.75</v>
      </c>
      <c r="G17" s="100">
        <v>313747.23</v>
      </c>
    </row>
    <row r="18" spans="2:7" ht="22.5" x14ac:dyDescent="0.25">
      <c r="B18" s="65">
        <v>13</v>
      </c>
      <c r="C18" s="66" t="s">
        <v>27</v>
      </c>
      <c r="D18" s="100">
        <v>1010910.6124770639</v>
      </c>
      <c r="E18" s="100">
        <v>1413542.6867889911</v>
      </c>
      <c r="F18" s="100">
        <v>1985439.6500000001</v>
      </c>
      <c r="G18" s="100">
        <v>2407505.7999999998</v>
      </c>
    </row>
    <row r="19" spans="2:7" ht="22.5" x14ac:dyDescent="0.25">
      <c r="B19" s="65">
        <v>14</v>
      </c>
      <c r="C19" s="66" t="s">
        <v>28</v>
      </c>
      <c r="D19" s="100">
        <v>94421.903761467882</v>
      </c>
      <c r="E19" s="100">
        <v>357565.82779816515</v>
      </c>
      <c r="F19" s="100">
        <v>855469.15999999992</v>
      </c>
      <c r="G19" s="100">
        <v>1517147.52</v>
      </c>
    </row>
    <row r="20" spans="2:7" ht="22.5" x14ac:dyDescent="0.25">
      <c r="B20" s="65">
        <v>15</v>
      </c>
      <c r="C20" s="66" t="s">
        <v>29</v>
      </c>
      <c r="D20" s="100">
        <v>11879.798165137614</v>
      </c>
      <c r="E20" s="100">
        <v>26940.055045871559</v>
      </c>
      <c r="F20" s="100">
        <v>36721.39</v>
      </c>
      <c r="G20" s="100">
        <v>48668.83</v>
      </c>
    </row>
    <row r="21" spans="2:7" ht="22.5" x14ac:dyDescent="0.25">
      <c r="B21" s="65">
        <v>16</v>
      </c>
      <c r="C21" s="66" t="s">
        <v>30</v>
      </c>
      <c r="D21" s="100">
        <v>59126.205412844036</v>
      </c>
      <c r="E21" s="100">
        <v>159100.67165137612</v>
      </c>
      <c r="F21" s="100">
        <v>229803.98</v>
      </c>
      <c r="G21" s="100">
        <v>308404.64</v>
      </c>
    </row>
    <row r="22" spans="2:7" ht="22.5" x14ac:dyDescent="0.25">
      <c r="B22" s="65">
        <v>17</v>
      </c>
      <c r="C22" s="66" t="s">
        <v>31</v>
      </c>
      <c r="D22" s="100">
        <v>1473.9459633027463</v>
      </c>
      <c r="E22" s="100">
        <v>3046.9129357798206</v>
      </c>
      <c r="F22" s="100">
        <v>4100.8899999999994</v>
      </c>
      <c r="G22" s="100">
        <v>5514.4</v>
      </c>
    </row>
    <row r="23" spans="2:7" ht="22.5" x14ac:dyDescent="0.25">
      <c r="B23" s="65">
        <v>18</v>
      </c>
      <c r="C23" s="66" t="s">
        <v>32</v>
      </c>
      <c r="D23" s="100">
        <v>143020.48449541477</v>
      </c>
      <c r="E23" s="100">
        <v>342518.55559632945</v>
      </c>
      <c r="F23" s="100">
        <v>616854.65</v>
      </c>
      <c r="G23" s="100">
        <v>907757.59</v>
      </c>
    </row>
    <row r="24" spans="2:7" ht="22.5" x14ac:dyDescent="0.25">
      <c r="B24" s="65">
        <v>19</v>
      </c>
      <c r="C24" s="66" t="s">
        <v>33</v>
      </c>
      <c r="D24" s="100">
        <v>23296</v>
      </c>
      <c r="E24" s="100">
        <v>42533.8</v>
      </c>
      <c r="F24" s="100">
        <v>57034.44</v>
      </c>
      <c r="G24" s="100">
        <v>68712.009999999995</v>
      </c>
    </row>
    <row r="25" spans="2:7" ht="22.5" x14ac:dyDescent="0.25">
      <c r="B25" s="67">
        <v>20</v>
      </c>
      <c r="C25" s="66" t="s">
        <v>34</v>
      </c>
      <c r="D25" s="100">
        <v>3725754.2143215872</v>
      </c>
      <c r="E25" s="100">
        <v>8406976.1600000001</v>
      </c>
      <c r="F25" s="100">
        <v>12415884.809999999</v>
      </c>
      <c r="G25" s="100">
        <v>18265401.170000002</v>
      </c>
    </row>
    <row r="26" spans="2:7" ht="22.5" x14ac:dyDescent="0.25">
      <c r="B26" s="67">
        <v>21</v>
      </c>
      <c r="C26" s="66" t="s">
        <v>35</v>
      </c>
      <c r="D26" s="100">
        <v>6251.9</v>
      </c>
      <c r="E26" s="100">
        <v>10824.9</v>
      </c>
      <c r="F26" s="100">
        <v>16147.9</v>
      </c>
      <c r="G26" s="100">
        <v>43693.81</v>
      </c>
    </row>
    <row r="27" spans="2:7" ht="22.5" x14ac:dyDescent="0.25">
      <c r="B27" s="67">
        <v>22</v>
      </c>
      <c r="C27" s="66" t="s">
        <v>36</v>
      </c>
      <c r="D27" s="100">
        <v>347722.19529999961</v>
      </c>
      <c r="E27" s="100">
        <v>772910.89</v>
      </c>
      <c r="F27" s="100">
        <v>1157188.3999999999</v>
      </c>
      <c r="G27" s="100">
        <v>1702330.1400000001</v>
      </c>
    </row>
    <row r="28" spans="2:7" ht="22.5" x14ac:dyDescent="0.25">
      <c r="B28" s="67">
        <v>23</v>
      </c>
      <c r="C28" s="66" t="s">
        <v>37</v>
      </c>
      <c r="D28" s="100">
        <v>650</v>
      </c>
      <c r="E28" s="100">
        <v>1100</v>
      </c>
      <c r="F28" s="100">
        <v>1300</v>
      </c>
      <c r="G28" s="100">
        <v>1600</v>
      </c>
    </row>
    <row r="29" spans="2:7" ht="22.5" x14ac:dyDescent="0.25">
      <c r="B29" s="78" t="s">
        <v>14</v>
      </c>
      <c r="C29" s="68" t="s">
        <v>38</v>
      </c>
      <c r="D29" s="101">
        <f>SUM(D6:D24)</f>
        <v>19762124.866972405</v>
      </c>
      <c r="E29" s="101">
        <f>SUM(E6:E24)</f>
        <v>39819845.05366952</v>
      </c>
      <c r="F29" s="101">
        <f>SUM(F6:F24)</f>
        <v>60839617.599999987</v>
      </c>
      <c r="G29" s="101">
        <f>SUM(G6:G24)</f>
        <v>78798824.459999993</v>
      </c>
    </row>
    <row r="30" spans="2:7" ht="22.5" x14ac:dyDescent="0.25">
      <c r="B30" s="78" t="s">
        <v>13</v>
      </c>
      <c r="C30" s="68" t="s">
        <v>39</v>
      </c>
      <c r="D30" s="101">
        <f>SUM(D25:D28)</f>
        <v>4080378.3096215869</v>
      </c>
      <c r="E30" s="101">
        <f>SUM(E25:E28)</f>
        <v>9191811.9500000011</v>
      </c>
      <c r="F30" s="101">
        <f>SUM(F25:F28)</f>
        <v>13590521.109999999</v>
      </c>
      <c r="G30" s="101">
        <f>SUM(G25:G28)</f>
        <v>20013025.120000001</v>
      </c>
    </row>
    <row r="31" spans="2:7" ht="19.5" customHeight="1" x14ac:dyDescent="0.25">
      <c r="B31" s="78"/>
      <c r="C31" s="69" t="s">
        <v>40</v>
      </c>
      <c r="D31" s="101">
        <f>D29+D30</f>
        <v>23842503.176593993</v>
      </c>
      <c r="E31" s="101">
        <f>E29+E30</f>
        <v>49011657.003669523</v>
      </c>
      <c r="F31" s="101">
        <f>F29+F30</f>
        <v>74430138.709999979</v>
      </c>
      <c r="G31" s="101">
        <f>G29+G30</f>
        <v>98811849.579999998</v>
      </c>
    </row>
    <row r="32" spans="2:7" x14ac:dyDescent="0.25">
      <c r="B32" s="81"/>
      <c r="C32" s="81"/>
      <c r="D32" s="47"/>
    </row>
    <row r="33" spans="2:3" x14ac:dyDescent="0.25">
      <c r="B33" s="79" t="s">
        <v>0</v>
      </c>
      <c r="C33" s="6"/>
    </row>
  </sheetData>
  <mergeCells count="1">
    <mergeCell ref="B3:G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1 F29:F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3"/>
  <sheetViews>
    <sheetView showGridLines="0" topLeftCell="A13" workbookViewId="0">
      <selection activeCell="O28" sqref="O2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3.85546875" style="16" customWidth="1"/>
    <col min="6" max="6" width="16.7109375" style="16" customWidth="1"/>
    <col min="7" max="7" width="18.28515625" style="16" customWidth="1"/>
    <col min="8" max="16384" width="9.140625" style="16"/>
  </cols>
  <sheetData>
    <row r="1" spans="1:7" x14ac:dyDescent="0.25">
      <c r="A1" s="80" t="s">
        <v>49</v>
      </c>
    </row>
    <row r="2" spans="1:7" ht="13.9" customHeight="1" x14ac:dyDescent="0.25">
      <c r="B2" s="137" t="s">
        <v>87</v>
      </c>
      <c r="C2" s="138"/>
      <c r="D2" s="138"/>
    </row>
    <row r="3" spans="1:7" ht="15" x14ac:dyDescent="0.25">
      <c r="B3" s="136" t="s">
        <v>69</v>
      </c>
      <c r="C3" s="136"/>
      <c r="D3" s="40"/>
    </row>
    <row r="4" spans="1:7" ht="13.5" customHeight="1" x14ac:dyDescent="0.25">
      <c r="D4" s="19"/>
    </row>
    <row r="5" spans="1:7" ht="27" customHeight="1" x14ac:dyDescent="0.25">
      <c r="B5" s="64" t="s">
        <v>42</v>
      </c>
      <c r="C5" s="64" t="s">
        <v>41</v>
      </c>
      <c r="D5" s="70" t="s">
        <v>89</v>
      </c>
      <c r="E5" s="70" t="s">
        <v>91</v>
      </c>
      <c r="F5" s="70" t="s">
        <v>94</v>
      </c>
      <c r="G5" s="70" t="s">
        <v>117</v>
      </c>
    </row>
    <row r="6" spans="1:7" ht="22.5" x14ac:dyDescent="0.25">
      <c r="B6" s="65">
        <v>1</v>
      </c>
      <c r="C6" s="66" t="s">
        <v>15</v>
      </c>
      <c r="D6" s="100">
        <v>2373297.0364719592</v>
      </c>
      <c r="E6" s="100">
        <v>4675971.7320667943</v>
      </c>
      <c r="F6" s="100">
        <v>7438000.7200000007</v>
      </c>
      <c r="G6" s="100">
        <v>9966398.9900000002</v>
      </c>
    </row>
    <row r="7" spans="1:7" ht="22.5" x14ac:dyDescent="0.25">
      <c r="B7" s="65">
        <v>2</v>
      </c>
      <c r="C7" s="66" t="s">
        <v>16</v>
      </c>
      <c r="D7" s="100">
        <v>629162.73000927479</v>
      </c>
      <c r="E7" s="100">
        <v>1290639.2327508749</v>
      </c>
      <c r="F7" s="100">
        <v>2049365.4100000001</v>
      </c>
      <c r="G7" s="100">
        <v>2813391.81</v>
      </c>
    </row>
    <row r="8" spans="1:7" ht="22.5" x14ac:dyDescent="0.25">
      <c r="B8" s="65">
        <v>3</v>
      </c>
      <c r="C8" s="66" t="s">
        <v>17</v>
      </c>
      <c r="D8" s="100">
        <v>1439845.552168882</v>
      </c>
      <c r="E8" s="100">
        <v>2883317.2978840331</v>
      </c>
      <c r="F8" s="100">
        <v>4403874.62</v>
      </c>
      <c r="G8" s="100">
        <v>5891393.75</v>
      </c>
    </row>
    <row r="9" spans="1:7" ht="22.5" x14ac:dyDescent="0.25">
      <c r="B9" s="65">
        <v>4</v>
      </c>
      <c r="C9" s="66" t="s">
        <v>18</v>
      </c>
      <c r="D9" s="100">
        <v>39495.101978132458</v>
      </c>
      <c r="E9" s="100">
        <v>78858.04708935527</v>
      </c>
      <c r="F9" s="100">
        <v>102543.61</v>
      </c>
      <c r="G9" s="100">
        <v>140830.99</v>
      </c>
    </row>
    <row r="10" spans="1:7" ht="22.5" x14ac:dyDescent="0.25">
      <c r="B10" s="65">
        <v>5</v>
      </c>
      <c r="C10" s="66" t="s">
        <v>19</v>
      </c>
      <c r="D10" s="100">
        <v>113958.49500877326</v>
      </c>
      <c r="E10" s="100">
        <v>281946.92500877328</v>
      </c>
      <c r="F10" s="100">
        <v>382592.05000000005</v>
      </c>
      <c r="G10" s="100">
        <v>464728.54000000004</v>
      </c>
    </row>
    <row r="11" spans="1:7" ht="22.5" x14ac:dyDescent="0.25">
      <c r="B11" s="65">
        <v>6</v>
      </c>
      <c r="C11" s="66" t="s">
        <v>20</v>
      </c>
      <c r="D11" s="100">
        <v>73801.190749551897</v>
      </c>
      <c r="E11" s="100">
        <v>148528.64476732275</v>
      </c>
      <c r="F11" s="100">
        <v>207105.76</v>
      </c>
      <c r="G11" s="100">
        <v>263963.86</v>
      </c>
    </row>
    <row r="12" spans="1:7" ht="22.5" x14ac:dyDescent="0.25">
      <c r="B12" s="65">
        <v>7</v>
      </c>
      <c r="C12" s="66" t="s">
        <v>21</v>
      </c>
      <c r="D12" s="100">
        <v>95029.377074679272</v>
      </c>
      <c r="E12" s="100">
        <v>207499.18647483474</v>
      </c>
      <c r="F12" s="100">
        <v>341292.82</v>
      </c>
      <c r="G12" s="100">
        <v>467555.86</v>
      </c>
    </row>
    <row r="13" spans="1:7" ht="22.5" x14ac:dyDescent="0.25">
      <c r="B13" s="65">
        <v>8</v>
      </c>
      <c r="C13" s="66" t="s">
        <v>22</v>
      </c>
      <c r="D13" s="100">
        <v>921798.37090329395</v>
      </c>
      <c r="E13" s="100">
        <v>1846014.7158529274</v>
      </c>
      <c r="F13" s="100">
        <v>2783613.09</v>
      </c>
      <c r="G13" s="100">
        <v>3695650.38</v>
      </c>
    </row>
    <row r="14" spans="1:7" ht="22.5" x14ac:dyDescent="0.25">
      <c r="B14" s="65">
        <v>9</v>
      </c>
      <c r="C14" s="66" t="s">
        <v>23</v>
      </c>
      <c r="D14" s="100">
        <v>2364158.7583621508</v>
      </c>
      <c r="E14" s="100">
        <v>4814040.9703820301</v>
      </c>
      <c r="F14" s="100">
        <v>7266005.0199999986</v>
      </c>
      <c r="G14" s="100">
        <v>9299518.8800000008</v>
      </c>
    </row>
    <row r="15" spans="1:7" ht="33.75" x14ac:dyDescent="0.25">
      <c r="B15" s="65">
        <v>10</v>
      </c>
      <c r="C15" s="66" t="s">
        <v>24</v>
      </c>
      <c r="D15" s="100">
        <v>8894398.4492443595</v>
      </c>
      <c r="E15" s="100">
        <v>18181618.719566118</v>
      </c>
      <c r="F15" s="100">
        <v>27912657.740000002</v>
      </c>
      <c r="G15" s="100">
        <v>37253883.480000004</v>
      </c>
    </row>
    <row r="16" spans="1:7" ht="33.75" x14ac:dyDescent="0.25">
      <c r="B16" s="65">
        <v>11</v>
      </c>
      <c r="C16" s="66" t="s">
        <v>25</v>
      </c>
      <c r="D16" s="100">
        <v>185496.44327414219</v>
      </c>
      <c r="E16" s="100">
        <v>635142.40379930194</v>
      </c>
      <c r="F16" s="100">
        <v>813599.69000000006</v>
      </c>
      <c r="G16" s="100">
        <v>979528.02999999991</v>
      </c>
    </row>
    <row r="17" spans="2:7" ht="33.75" x14ac:dyDescent="0.25">
      <c r="B17" s="65">
        <v>12</v>
      </c>
      <c r="C17" s="66" t="s">
        <v>26</v>
      </c>
      <c r="D17" s="100">
        <v>55915.583452362429</v>
      </c>
      <c r="E17" s="100">
        <v>116546.10308388319</v>
      </c>
      <c r="F17" s="100">
        <v>200186.78</v>
      </c>
      <c r="G17" s="100">
        <v>278283.19999999995</v>
      </c>
    </row>
    <row r="18" spans="2:7" ht="22.5" x14ac:dyDescent="0.25">
      <c r="B18" s="65">
        <v>13</v>
      </c>
      <c r="C18" s="66" t="s">
        <v>27</v>
      </c>
      <c r="D18" s="100">
        <v>579614.87404476025</v>
      </c>
      <c r="E18" s="100">
        <v>1191962.2143193115</v>
      </c>
      <c r="F18" s="100">
        <v>1830925.6300000001</v>
      </c>
      <c r="G18" s="100">
        <v>2442734.9300000002</v>
      </c>
    </row>
    <row r="19" spans="2:7" ht="22.5" x14ac:dyDescent="0.25">
      <c r="B19" s="65">
        <v>14</v>
      </c>
      <c r="C19" s="66" t="s">
        <v>28</v>
      </c>
      <c r="D19" s="100">
        <v>85050.591557044914</v>
      </c>
      <c r="E19" s="100">
        <v>166600.30144061893</v>
      </c>
      <c r="F19" s="100">
        <v>254056.41999999998</v>
      </c>
      <c r="G19" s="100">
        <v>354725.37</v>
      </c>
    </row>
    <row r="20" spans="2:7" ht="22.5" x14ac:dyDescent="0.25">
      <c r="B20" s="65">
        <v>15</v>
      </c>
      <c r="C20" s="66" t="s">
        <v>29</v>
      </c>
      <c r="D20" s="100">
        <v>10245.987355833589</v>
      </c>
      <c r="E20" s="100">
        <v>19554.9652327078</v>
      </c>
      <c r="F20" s="100">
        <v>30963.360000000001</v>
      </c>
      <c r="G20" s="100">
        <v>40552.86</v>
      </c>
    </row>
    <row r="21" spans="2:7" ht="22.5" x14ac:dyDescent="0.25">
      <c r="B21" s="65">
        <v>16</v>
      </c>
      <c r="C21" s="66" t="s">
        <v>30</v>
      </c>
      <c r="D21" s="100">
        <v>54127.092414080485</v>
      </c>
      <c r="E21" s="100">
        <v>111226.05649918743</v>
      </c>
      <c r="F21" s="100">
        <v>195054.81</v>
      </c>
      <c r="G21" s="100">
        <v>267761.82</v>
      </c>
    </row>
    <row r="22" spans="2:7" ht="22.5" x14ac:dyDescent="0.25">
      <c r="B22" s="65">
        <v>17</v>
      </c>
      <c r="C22" s="66" t="s">
        <v>31</v>
      </c>
      <c r="D22" s="100">
        <v>1406.2558148375867</v>
      </c>
      <c r="E22" s="100">
        <v>2841.258771088811</v>
      </c>
      <c r="F22" s="100">
        <v>4226.54</v>
      </c>
      <c r="G22" s="100">
        <v>5633.91</v>
      </c>
    </row>
    <row r="23" spans="2:7" ht="22.5" x14ac:dyDescent="0.25">
      <c r="B23" s="65">
        <v>18</v>
      </c>
      <c r="C23" s="66" t="s">
        <v>32</v>
      </c>
      <c r="D23" s="100">
        <v>152393.23312165972</v>
      </c>
      <c r="E23" s="100">
        <v>329753.01899711008</v>
      </c>
      <c r="F23" s="100">
        <v>571686.78</v>
      </c>
      <c r="G23" s="100">
        <v>838572.34000000008</v>
      </c>
    </row>
    <row r="24" spans="2:7" ht="22.5" x14ac:dyDescent="0.25">
      <c r="B24" s="65">
        <v>19</v>
      </c>
      <c r="C24" s="66" t="s">
        <v>33</v>
      </c>
      <c r="D24" s="100">
        <v>25296</v>
      </c>
      <c r="E24" s="100">
        <v>52863.360000000001</v>
      </c>
      <c r="F24" s="100">
        <v>79165.98</v>
      </c>
      <c r="G24" s="100">
        <v>105208.87</v>
      </c>
    </row>
    <row r="25" spans="2:7" ht="22.5" x14ac:dyDescent="0.25">
      <c r="B25" s="67">
        <v>20</v>
      </c>
      <c r="C25" s="66" t="s">
        <v>34</v>
      </c>
      <c r="D25" s="100">
        <v>3729496.4351549204</v>
      </c>
      <c r="E25" s="100">
        <v>8417627.7300000004</v>
      </c>
      <c r="F25" s="100">
        <v>12426915.629999999</v>
      </c>
      <c r="G25" s="100">
        <v>18275382.870000001</v>
      </c>
    </row>
    <row r="26" spans="2:7" ht="22.5" x14ac:dyDescent="0.25">
      <c r="B26" s="67">
        <v>21</v>
      </c>
      <c r="C26" s="66" t="s">
        <v>35</v>
      </c>
      <c r="D26" s="100">
        <v>6251.9</v>
      </c>
      <c r="E26" s="100">
        <v>10824.9</v>
      </c>
      <c r="F26" s="100">
        <v>16147.9</v>
      </c>
      <c r="G26" s="100">
        <v>43693.81</v>
      </c>
    </row>
    <row r="27" spans="2:7" ht="22.5" x14ac:dyDescent="0.25">
      <c r="B27" s="67">
        <v>22</v>
      </c>
      <c r="C27" s="66" t="s">
        <v>36</v>
      </c>
      <c r="D27" s="100">
        <v>420034.35758831899</v>
      </c>
      <c r="E27" s="100">
        <v>844992.66596112167</v>
      </c>
      <c r="F27" s="100">
        <v>1265768.8099999998</v>
      </c>
      <c r="G27" s="100">
        <v>1702376.2999999998</v>
      </c>
    </row>
    <row r="28" spans="2:7" ht="22.5" x14ac:dyDescent="0.25">
      <c r="B28" s="67">
        <v>23</v>
      </c>
      <c r="C28" s="66" t="s">
        <v>37</v>
      </c>
      <c r="D28" s="100">
        <v>650</v>
      </c>
      <c r="E28" s="100">
        <v>1100</v>
      </c>
      <c r="F28" s="100">
        <v>1300</v>
      </c>
      <c r="G28" s="100">
        <v>1600</v>
      </c>
    </row>
    <row r="29" spans="2:7" ht="22.5" x14ac:dyDescent="0.25">
      <c r="B29" s="78" t="s">
        <v>14</v>
      </c>
      <c r="C29" s="68" t="s">
        <v>38</v>
      </c>
      <c r="D29" s="101">
        <f>SUM(D6:D24)</f>
        <v>18094491.123005778</v>
      </c>
      <c r="E29" s="101">
        <f>SUM(E6:E24)</f>
        <v>37034925.153986283</v>
      </c>
      <c r="F29" s="101">
        <f>SUM(F6:F24)</f>
        <v>56866916.830000006</v>
      </c>
      <c r="G29" s="101">
        <f>SUM(G6:G24)</f>
        <v>75570317.870000005</v>
      </c>
    </row>
    <row r="30" spans="2:7" ht="22.5" x14ac:dyDescent="0.25">
      <c r="B30" s="78" t="s">
        <v>13</v>
      </c>
      <c r="C30" s="68" t="s">
        <v>39</v>
      </c>
      <c r="D30" s="101">
        <f>SUM(D25:D28)</f>
        <v>4156432.6927432395</v>
      </c>
      <c r="E30" s="101">
        <f>SUM(E25:E28)</f>
        <v>9274545.295961123</v>
      </c>
      <c r="F30" s="101">
        <f>SUM(F25:F28)</f>
        <v>13710132.34</v>
      </c>
      <c r="G30" s="101">
        <f>SUM(G25:G28)</f>
        <v>20023052.98</v>
      </c>
    </row>
    <row r="31" spans="2:7" x14ac:dyDescent="0.25">
      <c r="B31" s="78"/>
      <c r="C31" s="69" t="s">
        <v>40</v>
      </c>
      <c r="D31" s="101">
        <f>D29+D30</f>
        <v>22250923.815749016</v>
      </c>
      <c r="E31" s="101">
        <f>E29+E30</f>
        <v>46309470.449947402</v>
      </c>
      <c r="F31" s="101">
        <f>F29+F30</f>
        <v>70577049.170000002</v>
      </c>
      <c r="G31" s="101">
        <f>G29+G30</f>
        <v>95593370.850000009</v>
      </c>
    </row>
    <row r="33" spans="2:3" x14ac:dyDescent="0.25">
      <c r="B33" s="79" t="s">
        <v>0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1 F29:F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topLeftCell="A13" zoomScaleNormal="100" workbookViewId="0">
      <selection activeCell="J23" sqref="J23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4.42578125" style="6" customWidth="1"/>
    <col min="6" max="6" width="15.85546875" style="6" customWidth="1"/>
    <col min="7" max="7" width="13.7109375" style="6" customWidth="1"/>
    <col min="8" max="8" width="11.7109375" style="6" customWidth="1"/>
    <col min="9" max="9" width="9" style="6" customWidth="1"/>
    <col min="10" max="16384" width="9.140625" style="6"/>
  </cols>
  <sheetData>
    <row r="1" spans="1:8" s="16" customFormat="1" ht="14.25" x14ac:dyDescent="0.25">
      <c r="A1" s="80" t="s">
        <v>50</v>
      </c>
      <c r="D1" s="14"/>
    </row>
    <row r="2" spans="1:8" s="16" customFormat="1" ht="13.9" customHeight="1" x14ac:dyDescent="0.25">
      <c r="B2" s="137" t="s">
        <v>84</v>
      </c>
      <c r="C2" s="137"/>
      <c r="D2" s="137"/>
    </row>
    <row r="3" spans="1:8" s="16" customFormat="1" ht="15" customHeight="1" x14ac:dyDescent="0.25">
      <c r="B3" s="136" t="s">
        <v>68</v>
      </c>
      <c r="C3" s="136"/>
      <c r="D3" s="40"/>
    </row>
    <row r="4" spans="1:8" s="75" customFormat="1" ht="15" customHeight="1" x14ac:dyDescent="0.25"/>
    <row r="5" spans="1:8" s="76" customFormat="1" ht="22.5" x14ac:dyDescent="0.25">
      <c r="B5" s="64" t="s">
        <v>42</v>
      </c>
      <c r="C5" s="64" t="s">
        <v>41</v>
      </c>
      <c r="D5" s="70" t="s">
        <v>89</v>
      </c>
      <c r="E5" s="70" t="s">
        <v>91</v>
      </c>
      <c r="F5" s="70" t="s">
        <v>94</v>
      </c>
      <c r="G5" s="70" t="s">
        <v>117</v>
      </c>
    </row>
    <row r="6" spans="1:8" ht="22.5" x14ac:dyDescent="0.25">
      <c r="B6" s="65">
        <v>1</v>
      </c>
      <c r="C6" s="66" t="s">
        <v>15</v>
      </c>
      <c r="D6" s="100">
        <v>2853</v>
      </c>
      <c r="E6" s="100">
        <v>5588</v>
      </c>
      <c r="F6" s="100">
        <v>7937</v>
      </c>
      <c r="G6" s="100">
        <v>11061</v>
      </c>
    </row>
    <row r="7" spans="1:8" s="73" customFormat="1" ht="24" customHeight="1" x14ac:dyDescent="0.25">
      <c r="B7" s="65">
        <v>2</v>
      </c>
      <c r="C7" s="66" t="s">
        <v>16</v>
      </c>
      <c r="D7" s="100">
        <v>3569</v>
      </c>
      <c r="E7" s="100">
        <v>7342</v>
      </c>
      <c r="F7" s="100">
        <v>11280</v>
      </c>
      <c r="G7" s="100">
        <v>16964</v>
      </c>
      <c r="H7" s="6"/>
    </row>
    <row r="8" spans="1:8" s="77" customFormat="1" ht="22.5" x14ac:dyDescent="0.25">
      <c r="B8" s="65">
        <v>3</v>
      </c>
      <c r="C8" s="66" t="s">
        <v>17</v>
      </c>
      <c r="D8" s="100">
        <v>702</v>
      </c>
      <c r="E8" s="100">
        <v>1466</v>
      </c>
      <c r="F8" s="100">
        <v>2028</v>
      </c>
      <c r="G8" s="100">
        <v>2980</v>
      </c>
      <c r="H8" s="6"/>
    </row>
    <row r="9" spans="1:8" ht="22.5" x14ac:dyDescent="0.25">
      <c r="B9" s="65">
        <v>4</v>
      </c>
      <c r="C9" s="66" t="s">
        <v>18</v>
      </c>
      <c r="D9" s="100">
        <v>0</v>
      </c>
      <c r="E9" s="100">
        <v>0</v>
      </c>
      <c r="F9" s="100">
        <v>0</v>
      </c>
      <c r="G9" s="100">
        <v>0</v>
      </c>
    </row>
    <row r="10" spans="1:8" ht="22.5" x14ac:dyDescent="0.25">
      <c r="B10" s="65">
        <v>5</v>
      </c>
      <c r="C10" s="66" t="s">
        <v>19</v>
      </c>
      <c r="D10" s="100">
        <v>1</v>
      </c>
      <c r="E10" s="100">
        <v>1</v>
      </c>
      <c r="F10" s="100">
        <v>2</v>
      </c>
      <c r="G10" s="100">
        <v>2</v>
      </c>
    </row>
    <row r="11" spans="1:8" ht="22.5" x14ac:dyDescent="0.25">
      <c r="B11" s="65">
        <v>6</v>
      </c>
      <c r="C11" s="66" t="s">
        <v>20</v>
      </c>
      <c r="D11" s="100">
        <v>1</v>
      </c>
      <c r="E11" s="100">
        <v>1</v>
      </c>
      <c r="F11" s="100">
        <v>1</v>
      </c>
      <c r="G11" s="100">
        <v>2</v>
      </c>
    </row>
    <row r="12" spans="1:8" ht="22.5" x14ac:dyDescent="0.25">
      <c r="B12" s="65">
        <v>7</v>
      </c>
      <c r="C12" s="66" t="s">
        <v>21</v>
      </c>
      <c r="D12" s="100">
        <v>21</v>
      </c>
      <c r="E12" s="100">
        <v>73</v>
      </c>
      <c r="F12" s="100">
        <v>110</v>
      </c>
      <c r="G12" s="100">
        <v>146</v>
      </c>
    </row>
    <row r="13" spans="1:8" ht="22.5" x14ac:dyDescent="0.25">
      <c r="B13" s="65">
        <v>8</v>
      </c>
      <c r="C13" s="66" t="s">
        <v>22</v>
      </c>
      <c r="D13" s="100">
        <v>168</v>
      </c>
      <c r="E13" s="100">
        <v>250</v>
      </c>
      <c r="F13" s="100">
        <v>311</v>
      </c>
      <c r="G13" s="100">
        <v>401</v>
      </c>
    </row>
    <row r="14" spans="1:8" ht="22.5" x14ac:dyDescent="0.25">
      <c r="B14" s="65">
        <v>9</v>
      </c>
      <c r="C14" s="66" t="s">
        <v>23</v>
      </c>
      <c r="D14" s="100">
        <v>480</v>
      </c>
      <c r="E14" s="100">
        <v>932</v>
      </c>
      <c r="F14" s="100">
        <v>1401</v>
      </c>
      <c r="G14" s="100">
        <v>2095</v>
      </c>
    </row>
    <row r="15" spans="1:8" ht="33.75" x14ac:dyDescent="0.25">
      <c r="B15" s="65">
        <v>10</v>
      </c>
      <c r="C15" s="66" t="s">
        <v>24</v>
      </c>
      <c r="D15" s="100">
        <v>3085</v>
      </c>
      <c r="E15" s="100">
        <v>6110</v>
      </c>
      <c r="F15" s="100">
        <v>9494</v>
      </c>
      <c r="G15" s="100">
        <v>13265</v>
      </c>
    </row>
    <row r="16" spans="1:8" ht="33.75" x14ac:dyDescent="0.25">
      <c r="B16" s="65">
        <v>11</v>
      </c>
      <c r="C16" s="66" t="s">
        <v>25</v>
      </c>
      <c r="D16" s="100">
        <v>0</v>
      </c>
      <c r="E16" s="100">
        <v>0</v>
      </c>
      <c r="F16" s="100">
        <v>0</v>
      </c>
      <c r="G16" s="100">
        <v>30</v>
      </c>
    </row>
    <row r="17" spans="2:7" ht="33.75" x14ac:dyDescent="0.25">
      <c r="B17" s="65">
        <v>12</v>
      </c>
      <c r="C17" s="66" t="s">
        <v>26</v>
      </c>
      <c r="D17" s="100">
        <v>1</v>
      </c>
      <c r="E17" s="100">
        <v>3</v>
      </c>
      <c r="F17" s="100">
        <v>12</v>
      </c>
      <c r="G17" s="100">
        <v>20</v>
      </c>
    </row>
    <row r="18" spans="2:7" ht="22.5" x14ac:dyDescent="0.25">
      <c r="B18" s="65">
        <v>13</v>
      </c>
      <c r="C18" s="66" t="s">
        <v>27</v>
      </c>
      <c r="D18" s="100">
        <v>1621</v>
      </c>
      <c r="E18" s="100">
        <v>1659</v>
      </c>
      <c r="F18" s="100">
        <v>1674</v>
      </c>
      <c r="G18" s="100">
        <v>1694</v>
      </c>
    </row>
    <row r="19" spans="2:7" ht="22.5" x14ac:dyDescent="0.25">
      <c r="B19" s="65">
        <v>14</v>
      </c>
      <c r="C19" s="66" t="s">
        <v>28</v>
      </c>
      <c r="D19" s="100">
        <v>32</v>
      </c>
      <c r="E19" s="100">
        <v>65</v>
      </c>
      <c r="F19" s="100">
        <v>79</v>
      </c>
      <c r="G19" s="100">
        <v>112</v>
      </c>
    </row>
    <row r="20" spans="2:7" ht="18.2" customHeight="1" x14ac:dyDescent="0.25">
      <c r="B20" s="65">
        <v>15</v>
      </c>
      <c r="C20" s="66" t="s">
        <v>29</v>
      </c>
      <c r="D20" s="100">
        <v>10</v>
      </c>
      <c r="E20" s="100">
        <v>15</v>
      </c>
      <c r="F20" s="100">
        <v>20</v>
      </c>
      <c r="G20" s="100">
        <v>29</v>
      </c>
    </row>
    <row r="21" spans="2:7" ht="22.5" x14ac:dyDescent="0.25">
      <c r="B21" s="65">
        <v>16</v>
      </c>
      <c r="C21" s="66" t="s">
        <v>30</v>
      </c>
      <c r="D21" s="100">
        <v>57</v>
      </c>
      <c r="E21" s="100">
        <v>124</v>
      </c>
      <c r="F21" s="100">
        <v>210</v>
      </c>
      <c r="G21" s="100">
        <v>302</v>
      </c>
    </row>
    <row r="22" spans="2:7" ht="22.5" x14ac:dyDescent="0.25">
      <c r="B22" s="65">
        <v>17</v>
      </c>
      <c r="C22" s="66" t="s">
        <v>31</v>
      </c>
      <c r="D22" s="100">
        <v>0</v>
      </c>
      <c r="E22" s="100">
        <v>0</v>
      </c>
      <c r="F22" s="100">
        <v>0</v>
      </c>
      <c r="G22" s="100">
        <v>0</v>
      </c>
    </row>
    <row r="23" spans="2:7" ht="22.5" x14ac:dyDescent="0.25">
      <c r="B23" s="65">
        <v>18</v>
      </c>
      <c r="C23" s="66" t="s">
        <v>32</v>
      </c>
      <c r="D23" s="100">
        <v>600</v>
      </c>
      <c r="E23" s="100">
        <v>1358</v>
      </c>
      <c r="F23" s="100">
        <v>2068</v>
      </c>
      <c r="G23" s="100">
        <v>3112</v>
      </c>
    </row>
    <row r="24" spans="2:7" ht="22.5" x14ac:dyDescent="0.25">
      <c r="B24" s="65">
        <v>19</v>
      </c>
      <c r="C24" s="66" t="s">
        <v>33</v>
      </c>
      <c r="D24" s="100">
        <v>5</v>
      </c>
      <c r="E24" s="100">
        <v>8</v>
      </c>
      <c r="F24" s="100">
        <v>9</v>
      </c>
      <c r="G24" s="100">
        <v>14</v>
      </c>
    </row>
    <row r="25" spans="2:7" ht="22.5" x14ac:dyDescent="0.25">
      <c r="B25" s="67">
        <v>20</v>
      </c>
      <c r="C25" s="66" t="s">
        <v>34</v>
      </c>
      <c r="D25" s="100">
        <v>552</v>
      </c>
      <c r="E25" s="100">
        <v>1208</v>
      </c>
      <c r="F25" s="100">
        <v>1831</v>
      </c>
      <c r="G25" s="100">
        <v>2555</v>
      </c>
    </row>
    <row r="26" spans="2:7" ht="22.5" x14ac:dyDescent="0.25">
      <c r="B26" s="67">
        <v>21</v>
      </c>
      <c r="C26" s="66" t="s">
        <v>35</v>
      </c>
      <c r="D26" s="100">
        <v>10</v>
      </c>
      <c r="E26" s="100">
        <v>15</v>
      </c>
      <c r="F26" s="100">
        <v>22</v>
      </c>
      <c r="G26" s="100">
        <v>33</v>
      </c>
    </row>
    <row r="27" spans="2:7" ht="22.5" x14ac:dyDescent="0.25">
      <c r="B27" s="67">
        <v>22</v>
      </c>
      <c r="C27" s="66" t="s">
        <v>36</v>
      </c>
      <c r="D27" s="100">
        <v>155</v>
      </c>
      <c r="E27" s="100">
        <v>308</v>
      </c>
      <c r="F27" s="100">
        <v>453</v>
      </c>
      <c r="G27" s="100">
        <v>658</v>
      </c>
    </row>
    <row r="28" spans="2:7" ht="22.5" x14ac:dyDescent="0.25">
      <c r="B28" s="67">
        <v>23</v>
      </c>
      <c r="C28" s="66" t="s">
        <v>37</v>
      </c>
      <c r="D28" s="100">
        <v>0</v>
      </c>
      <c r="E28" s="100">
        <v>1</v>
      </c>
      <c r="F28" s="100">
        <v>1</v>
      </c>
      <c r="G28" s="100">
        <v>1</v>
      </c>
    </row>
    <row r="29" spans="2:7" ht="22.5" x14ac:dyDescent="0.25">
      <c r="B29" s="78" t="s">
        <v>14</v>
      </c>
      <c r="C29" s="68" t="s">
        <v>38</v>
      </c>
      <c r="D29" s="101">
        <f>SUM(D6:D24)</f>
        <v>13206</v>
      </c>
      <c r="E29" s="101">
        <f>SUM(E6:E24)</f>
        <v>24995</v>
      </c>
      <c r="F29" s="101">
        <f>SUM(F6:F24)</f>
        <v>36636</v>
      </c>
      <c r="G29" s="101">
        <f>SUM(G6:G24)</f>
        <v>52229</v>
      </c>
    </row>
    <row r="30" spans="2:7" ht="22.5" x14ac:dyDescent="0.25">
      <c r="B30" s="78" t="s">
        <v>13</v>
      </c>
      <c r="C30" s="68" t="s">
        <v>39</v>
      </c>
      <c r="D30" s="101">
        <f>SUM(D25:D28)</f>
        <v>717</v>
      </c>
      <c r="E30" s="101">
        <f>SUM(E25:E28)</f>
        <v>1532</v>
      </c>
      <c r="F30" s="101">
        <f>SUM(F25:F28)</f>
        <v>2307</v>
      </c>
      <c r="G30" s="101">
        <f>SUM(G25:G28)</f>
        <v>3247</v>
      </c>
    </row>
    <row r="31" spans="2:7" x14ac:dyDescent="0.25">
      <c r="B31" s="78"/>
      <c r="C31" s="69" t="s">
        <v>40</v>
      </c>
      <c r="D31" s="101">
        <f>D29+D30</f>
        <v>13923</v>
      </c>
      <c r="E31" s="101">
        <f>E29+E30</f>
        <v>26527</v>
      </c>
      <c r="F31" s="101">
        <f>F29+F30</f>
        <v>38943</v>
      </c>
      <c r="G31" s="101">
        <f>G29+G30</f>
        <v>55476</v>
      </c>
    </row>
    <row r="34" spans="2:2" ht="12.75" x14ac:dyDescent="0.25">
      <c r="B34" s="79" t="s">
        <v>0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1 F29:F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workbookViewId="0">
      <selection activeCell="K23" sqref="K23"/>
    </sheetView>
  </sheetViews>
  <sheetFormatPr defaultColWidth="9.140625" defaultRowHeight="15" x14ac:dyDescent="0.25"/>
  <cols>
    <col min="1" max="1" width="4.7109375" style="74" bestFit="1" customWidth="1"/>
    <col min="2" max="2" width="6" style="74" customWidth="1"/>
    <col min="3" max="3" width="47.7109375" style="74" customWidth="1"/>
    <col min="4" max="4" width="14" style="8" customWidth="1"/>
    <col min="5" max="5" width="15.42578125" style="74" customWidth="1"/>
    <col min="6" max="6" width="15.5703125" style="74" customWidth="1"/>
    <col min="7" max="7" width="15.85546875" style="74" customWidth="1"/>
    <col min="8" max="16384" width="9.140625" style="74"/>
  </cols>
  <sheetData>
    <row r="1" spans="1:7" x14ac:dyDescent="0.25">
      <c r="A1" s="80" t="s">
        <v>56</v>
      </c>
      <c r="B1" s="16"/>
      <c r="C1" s="16"/>
      <c r="D1" s="14"/>
    </row>
    <row r="2" spans="1:7" ht="14.45" customHeight="1" x14ac:dyDescent="0.25">
      <c r="A2" s="16"/>
      <c r="B2" s="137" t="s">
        <v>83</v>
      </c>
      <c r="C2" s="137"/>
      <c r="D2" s="137"/>
    </row>
    <row r="3" spans="1:7" x14ac:dyDescent="0.25">
      <c r="A3" s="16"/>
      <c r="B3" s="136" t="s">
        <v>86</v>
      </c>
      <c r="C3" s="136"/>
      <c r="D3" s="40"/>
    </row>
    <row r="4" spans="1:7" x14ac:dyDescent="0.25">
      <c r="A4" s="75"/>
      <c r="B4" s="75"/>
      <c r="C4" s="75"/>
      <c r="D4" s="95"/>
    </row>
    <row r="5" spans="1:7" ht="22.5" x14ac:dyDescent="0.25">
      <c r="A5" s="76"/>
      <c r="B5" s="64" t="s">
        <v>42</v>
      </c>
      <c r="C5" s="64" t="s">
        <v>41</v>
      </c>
      <c r="D5" s="70" t="s">
        <v>89</v>
      </c>
      <c r="E5" s="70" t="s">
        <v>91</v>
      </c>
      <c r="F5" s="70" t="s">
        <v>94</v>
      </c>
      <c r="G5" s="70" t="s">
        <v>117</v>
      </c>
    </row>
    <row r="6" spans="1:7" ht="22.5" x14ac:dyDescent="0.25">
      <c r="A6" s="6"/>
      <c r="B6" s="65">
        <v>1</v>
      </c>
      <c r="C6" s="66" t="s">
        <v>15</v>
      </c>
      <c r="D6" s="100">
        <v>2072903.18</v>
      </c>
      <c r="E6" s="100">
        <v>4006332.1700000013</v>
      </c>
      <c r="F6" s="100">
        <v>5794887.8300000001</v>
      </c>
      <c r="G6" s="100">
        <v>7785830.9099999992</v>
      </c>
    </row>
    <row r="7" spans="1:7" ht="22.5" x14ac:dyDescent="0.25">
      <c r="A7" s="73"/>
      <c r="B7" s="65">
        <v>2</v>
      </c>
      <c r="C7" s="66" t="s">
        <v>16</v>
      </c>
      <c r="D7" s="100">
        <v>299312.09999999998</v>
      </c>
      <c r="E7" s="100">
        <v>626709.77999999945</v>
      </c>
      <c r="F7" s="100">
        <v>974561.14</v>
      </c>
      <c r="G7" s="100">
        <v>1417975.93</v>
      </c>
    </row>
    <row r="8" spans="1:7" ht="22.5" x14ac:dyDescent="0.25">
      <c r="A8" s="77"/>
      <c r="B8" s="65">
        <v>3</v>
      </c>
      <c r="C8" s="66" t="s">
        <v>17</v>
      </c>
      <c r="D8" s="100">
        <v>877335.95000000007</v>
      </c>
      <c r="E8" s="100">
        <v>1672667.5199999989</v>
      </c>
      <c r="F8" s="100">
        <v>2439822.0100000002</v>
      </c>
      <c r="G8" s="100">
        <v>3743256.35</v>
      </c>
    </row>
    <row r="9" spans="1:7" ht="22.5" x14ac:dyDescent="0.25">
      <c r="A9" s="6"/>
      <c r="B9" s="65">
        <v>4</v>
      </c>
      <c r="C9" s="66" t="s">
        <v>18</v>
      </c>
      <c r="D9" s="100">
        <v>0</v>
      </c>
      <c r="E9" s="100">
        <v>0</v>
      </c>
      <c r="F9" s="100">
        <v>0</v>
      </c>
      <c r="G9" s="100">
        <v>0</v>
      </c>
    </row>
    <row r="10" spans="1:7" ht="22.5" x14ac:dyDescent="0.25">
      <c r="A10" s="6"/>
      <c r="B10" s="65">
        <v>5</v>
      </c>
      <c r="C10" s="66" t="s">
        <v>19</v>
      </c>
      <c r="D10" s="100">
        <v>120106.11</v>
      </c>
      <c r="E10" s="100">
        <v>120106.11</v>
      </c>
      <c r="F10" s="100">
        <v>288239.11</v>
      </c>
      <c r="G10" s="100">
        <v>288239.11</v>
      </c>
    </row>
    <row r="11" spans="1:7" ht="22.5" x14ac:dyDescent="0.25">
      <c r="A11" s="6"/>
      <c r="B11" s="65">
        <v>6</v>
      </c>
      <c r="C11" s="66" t="s">
        <v>20</v>
      </c>
      <c r="D11" s="100">
        <v>0</v>
      </c>
      <c r="E11" s="100">
        <v>0</v>
      </c>
      <c r="F11" s="100">
        <v>0</v>
      </c>
      <c r="G11" s="100">
        <v>0</v>
      </c>
    </row>
    <row r="12" spans="1:7" ht="22.5" x14ac:dyDescent="0.25">
      <c r="A12" s="6"/>
      <c r="B12" s="65">
        <v>7</v>
      </c>
      <c r="C12" s="66" t="s">
        <v>21</v>
      </c>
      <c r="D12" s="100">
        <v>2460.96</v>
      </c>
      <c r="E12" s="100">
        <v>29246.120000000003</v>
      </c>
      <c r="F12" s="100">
        <v>34254.06</v>
      </c>
      <c r="G12" s="100">
        <v>39635.9</v>
      </c>
    </row>
    <row r="13" spans="1:7" ht="22.5" x14ac:dyDescent="0.25">
      <c r="A13" s="6"/>
      <c r="B13" s="65">
        <v>8</v>
      </c>
      <c r="C13" s="66" t="s">
        <v>22</v>
      </c>
      <c r="D13" s="100">
        <v>136741.63</v>
      </c>
      <c r="E13" s="100">
        <v>346125.46</v>
      </c>
      <c r="F13" s="100">
        <v>673176.03</v>
      </c>
      <c r="G13" s="100">
        <v>968353.39999999991</v>
      </c>
    </row>
    <row r="14" spans="1:7" ht="22.5" x14ac:dyDescent="0.25">
      <c r="A14" s="6"/>
      <c r="B14" s="65">
        <v>9</v>
      </c>
      <c r="C14" s="66" t="s">
        <v>23</v>
      </c>
      <c r="D14" s="100">
        <v>409363.96000000008</v>
      </c>
      <c r="E14" s="100">
        <v>848765.55999999994</v>
      </c>
      <c r="F14" s="100">
        <v>1313133.69</v>
      </c>
      <c r="G14" s="100">
        <v>2321981.1799999997</v>
      </c>
    </row>
    <row r="15" spans="1:7" ht="22.5" x14ac:dyDescent="0.25">
      <c r="A15" s="6"/>
      <c r="B15" s="65">
        <v>10</v>
      </c>
      <c r="C15" s="66" t="s">
        <v>24</v>
      </c>
      <c r="D15" s="100">
        <v>3333351.15</v>
      </c>
      <c r="E15" s="100">
        <v>7085977.5500000026</v>
      </c>
      <c r="F15" s="100">
        <v>10613536.35</v>
      </c>
      <c r="G15" s="100">
        <v>14949960.669999998</v>
      </c>
    </row>
    <row r="16" spans="1:7" ht="22.5" x14ac:dyDescent="0.25">
      <c r="A16" s="6"/>
      <c r="B16" s="65">
        <v>11</v>
      </c>
      <c r="C16" s="66" t="s">
        <v>25</v>
      </c>
      <c r="D16" s="100">
        <v>0</v>
      </c>
      <c r="E16" s="100">
        <v>0</v>
      </c>
      <c r="F16" s="100">
        <v>0</v>
      </c>
      <c r="G16" s="100">
        <v>2372</v>
      </c>
    </row>
    <row r="17" spans="1:7" ht="25.5" customHeight="1" x14ac:dyDescent="0.25">
      <c r="A17" s="6"/>
      <c r="B17" s="65">
        <v>12</v>
      </c>
      <c r="C17" s="66" t="s">
        <v>26</v>
      </c>
      <c r="D17" s="100">
        <v>618.76</v>
      </c>
      <c r="E17" s="100">
        <v>1284.26</v>
      </c>
      <c r="F17" s="100">
        <v>5801.81</v>
      </c>
      <c r="G17" s="100">
        <v>13188.05</v>
      </c>
    </row>
    <row r="18" spans="1:7" ht="22.5" x14ac:dyDescent="0.25">
      <c r="A18" s="6"/>
      <c r="B18" s="65">
        <v>13</v>
      </c>
      <c r="C18" s="66" t="s">
        <v>27</v>
      </c>
      <c r="D18" s="100">
        <v>577709.53999999992</v>
      </c>
      <c r="E18" s="100">
        <v>951882.63000000012</v>
      </c>
      <c r="F18" s="100">
        <v>964701.71</v>
      </c>
      <c r="G18" s="100">
        <v>1009844.76</v>
      </c>
    </row>
    <row r="19" spans="1:7" ht="22.5" x14ac:dyDescent="0.25">
      <c r="A19" s="6"/>
      <c r="B19" s="65">
        <v>14</v>
      </c>
      <c r="C19" s="66" t="s">
        <v>28</v>
      </c>
      <c r="D19" s="100">
        <v>64421.2</v>
      </c>
      <c r="E19" s="100">
        <v>131839.57</v>
      </c>
      <c r="F19" s="100">
        <v>156377.51</v>
      </c>
      <c r="G19" s="100">
        <v>216577.44</v>
      </c>
    </row>
    <row r="20" spans="1:7" ht="22.5" x14ac:dyDescent="0.25">
      <c r="A20" s="6"/>
      <c r="B20" s="65">
        <v>15</v>
      </c>
      <c r="C20" s="66" t="s">
        <v>29</v>
      </c>
      <c r="D20" s="100">
        <v>1855.13</v>
      </c>
      <c r="E20" s="100">
        <v>14130.089999999998</v>
      </c>
      <c r="F20" s="100">
        <v>15841.779999999999</v>
      </c>
      <c r="G20" s="100">
        <v>19618.73</v>
      </c>
    </row>
    <row r="21" spans="1:7" ht="22.5" x14ac:dyDescent="0.25">
      <c r="A21" s="6"/>
      <c r="B21" s="65">
        <v>16</v>
      </c>
      <c r="C21" s="66" t="s">
        <v>30</v>
      </c>
      <c r="D21" s="100">
        <v>5733.6399999999994</v>
      </c>
      <c r="E21" s="100">
        <v>12255.150000000001</v>
      </c>
      <c r="F21" s="100">
        <v>21661.99</v>
      </c>
      <c r="G21" s="100">
        <v>32152.58</v>
      </c>
    </row>
    <row r="22" spans="1:7" ht="22.5" x14ac:dyDescent="0.25">
      <c r="A22" s="6"/>
      <c r="B22" s="65">
        <v>17</v>
      </c>
      <c r="C22" s="66" t="s">
        <v>31</v>
      </c>
      <c r="D22" s="100">
        <v>0</v>
      </c>
      <c r="E22" s="100">
        <v>0</v>
      </c>
      <c r="F22" s="100">
        <v>0</v>
      </c>
      <c r="G22" s="100">
        <v>0</v>
      </c>
    </row>
    <row r="23" spans="1:7" ht="22.5" x14ac:dyDescent="0.25">
      <c r="A23" s="6"/>
      <c r="B23" s="65">
        <v>18</v>
      </c>
      <c r="C23" s="66" t="s">
        <v>32</v>
      </c>
      <c r="D23" s="100">
        <v>64567.63</v>
      </c>
      <c r="E23" s="100">
        <v>136647.05999999997</v>
      </c>
      <c r="F23" s="100">
        <v>199179.54</v>
      </c>
      <c r="G23" s="100">
        <v>311661.16000000003</v>
      </c>
    </row>
    <row r="24" spans="1:7" ht="22.5" x14ac:dyDescent="0.25">
      <c r="A24" s="6"/>
      <c r="B24" s="65">
        <v>19</v>
      </c>
      <c r="C24" s="66" t="s">
        <v>33</v>
      </c>
      <c r="D24" s="100">
        <v>125</v>
      </c>
      <c r="E24" s="100">
        <v>285</v>
      </c>
      <c r="F24" s="100">
        <v>325</v>
      </c>
      <c r="G24" s="100">
        <v>428.4</v>
      </c>
    </row>
    <row r="25" spans="1:7" ht="22.5" x14ac:dyDescent="0.25">
      <c r="A25" s="6"/>
      <c r="B25" s="67">
        <v>20</v>
      </c>
      <c r="C25" s="66" t="s">
        <v>34</v>
      </c>
      <c r="D25" s="100">
        <v>2038220.5899999999</v>
      </c>
      <c r="E25" s="100">
        <v>4555391.5700000012</v>
      </c>
      <c r="F25" s="100">
        <v>6933616.5</v>
      </c>
      <c r="G25" s="100">
        <v>9616099</v>
      </c>
    </row>
    <row r="26" spans="1:7" ht="22.5" x14ac:dyDescent="0.25">
      <c r="A26" s="6"/>
      <c r="B26" s="67">
        <v>21</v>
      </c>
      <c r="C26" s="66" t="s">
        <v>35</v>
      </c>
      <c r="D26" s="100">
        <v>5837.25</v>
      </c>
      <c r="E26" s="100">
        <v>12574</v>
      </c>
      <c r="F26" s="100">
        <v>18504.28</v>
      </c>
      <c r="G26" s="100">
        <v>33816.42</v>
      </c>
    </row>
    <row r="27" spans="1:7" ht="22.5" x14ac:dyDescent="0.25">
      <c r="A27" s="6"/>
      <c r="B27" s="67">
        <v>22</v>
      </c>
      <c r="C27" s="66" t="s">
        <v>36</v>
      </c>
      <c r="D27" s="100">
        <v>123901.13</v>
      </c>
      <c r="E27" s="100">
        <v>209511.96</v>
      </c>
      <c r="F27" s="100">
        <v>364358.12</v>
      </c>
      <c r="G27" s="100">
        <v>541880.82000000007</v>
      </c>
    </row>
    <row r="28" spans="1:7" ht="22.5" x14ac:dyDescent="0.25">
      <c r="A28" s="6"/>
      <c r="B28" s="67">
        <v>23</v>
      </c>
      <c r="C28" s="66" t="s">
        <v>37</v>
      </c>
      <c r="D28" s="100">
        <v>0</v>
      </c>
      <c r="E28" s="100">
        <v>0</v>
      </c>
      <c r="F28" s="100">
        <v>0</v>
      </c>
      <c r="G28" s="100">
        <v>0</v>
      </c>
    </row>
    <row r="29" spans="1:7" ht="22.5" x14ac:dyDescent="0.25">
      <c r="A29" s="6"/>
      <c r="B29" s="78" t="s">
        <v>14</v>
      </c>
      <c r="C29" s="68" t="s">
        <v>38</v>
      </c>
      <c r="D29" s="101">
        <f>SUM(D6:D24)</f>
        <v>7966605.9399999985</v>
      </c>
      <c r="E29" s="101">
        <f>SUM(E6:E24)</f>
        <v>15984254.030000005</v>
      </c>
      <c r="F29" s="101">
        <f>SUM(F6:F24)</f>
        <v>23495499.559999999</v>
      </c>
      <c r="G29" s="101">
        <f>SUM(G6:G24)</f>
        <v>33121076.569999997</v>
      </c>
    </row>
    <row r="30" spans="1:7" ht="22.5" x14ac:dyDescent="0.25">
      <c r="A30" s="6"/>
      <c r="B30" s="78" t="s">
        <v>13</v>
      </c>
      <c r="C30" s="68" t="s">
        <v>39</v>
      </c>
      <c r="D30" s="101">
        <f>SUM(D25:D28)</f>
        <v>2167958.9699999997</v>
      </c>
      <c r="E30" s="101">
        <f>SUM(E25:E28)</f>
        <v>4777477.5300000012</v>
      </c>
      <c r="F30" s="101">
        <f>SUM(F25:F28)</f>
        <v>7316478.9000000004</v>
      </c>
      <c r="G30" s="101">
        <f>SUM(G25:G28)</f>
        <v>10191796.24</v>
      </c>
    </row>
    <row r="31" spans="1:7" x14ac:dyDescent="0.25">
      <c r="A31" s="6"/>
      <c r="B31" s="78"/>
      <c r="C31" s="69" t="s">
        <v>40</v>
      </c>
      <c r="D31" s="101">
        <f>D29+D30</f>
        <v>10134564.909999998</v>
      </c>
      <c r="E31" s="101">
        <f>E29+E30</f>
        <v>20761731.560000006</v>
      </c>
      <c r="F31" s="101">
        <f>F29+F30</f>
        <v>30811978.460000001</v>
      </c>
      <c r="G31" s="101">
        <f>G29+G30</f>
        <v>43312872.809999995</v>
      </c>
    </row>
    <row r="33" spans="2:3" x14ac:dyDescent="0.25">
      <c r="B33" s="79" t="s">
        <v>0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 E29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2019-08-10T16:36:40Z</cp:lastPrinted>
  <dcterms:created xsi:type="dcterms:W3CDTF">2018-02-21T07:14:25Z</dcterms:created>
  <dcterms:modified xsi:type="dcterms:W3CDTF">2022-03-04T07:58:01Z</dcterms:modified>
</cp:coreProperties>
</file>