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773" activeTab="1"/>
  </bookViews>
  <sheets>
    <sheet name="BS-30.06.2012" sheetId="1" r:id="rId1"/>
    <sheet name="BU-30.06.2012" sheetId="2" r:id="rId2"/>
    <sheet name="BNT-30.06.2012" sheetId="3" r:id="rId3"/>
    <sheet name="IPK-30.06.2012" sheetId="4" r:id="rId4"/>
  </sheets>
  <definedNames/>
  <calcPr fullCalcOnLoad="1"/>
</workbook>
</file>

<file path=xl/sharedStrings.xml><?xml version="1.0" encoding="utf-8"?>
<sst xmlns="http://schemas.openxmlformats.org/spreadsheetml/2006/main" count="426" uniqueCount="362">
  <si>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</si>
  <si>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</si>
  <si>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</si>
  <si>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</si>
  <si>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</si>
  <si>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</si>
  <si>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</si>
  <si>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</si>
  <si>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</si>
  <si>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</si>
  <si>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</si>
  <si>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</si>
  <si>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</si>
  <si>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</si>
  <si>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</si>
  <si>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</si>
  <si>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</si>
  <si>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</si>
  <si>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</si>
  <si>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</si>
  <si>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</si>
  <si>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</si>
  <si>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</si>
  <si>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</si>
  <si>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</si>
  <si>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</si>
  <si>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</si>
  <si>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</si>
  <si>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</si>
  <si>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</si>
  <si>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</si>
  <si>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</si>
  <si>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</si>
  <si>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</si>
  <si>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</si>
  <si>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</si>
  <si>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</si>
  <si>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</si>
  <si>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</si>
  <si>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</si>
  <si>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</si>
  <si>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</si>
  <si>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</si>
  <si>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</si>
  <si>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</si>
  <si>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</si>
  <si>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</si>
  <si>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</si>
  <si>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</si>
  <si>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</si>
  <si>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</si>
  <si>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</si>
  <si>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</si>
  <si>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</si>
  <si>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</si>
  <si>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</si>
  <si>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</si>
  <si>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</si>
  <si>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</si>
  <si>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</si>
  <si>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</si>
  <si>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</si>
  <si>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</si>
  <si>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</si>
  <si>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</si>
  <si>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</si>
  <si>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</si>
  <si>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</si>
  <si>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</si>
  <si>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</si>
  <si>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</si>
  <si>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</si>
  <si>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</si>
  <si>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</si>
  <si>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</si>
  <si>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</si>
  <si>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</si>
  <si>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</si>
  <si>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</si>
  <si>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</si>
  <si>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</si>
  <si>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</si>
  <si>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</si>
  <si>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</si>
  <si>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</si>
  <si>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</si>
  <si>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</si>
  <si>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</si>
  <si>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</si>
  <si>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</si>
  <si>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</si>
  <si>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</si>
  <si>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</si>
  <si>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</si>
  <si>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</si>
  <si>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</si>
  <si>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</si>
  <si>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</si>
  <si>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</si>
  <si>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</si>
  <si>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</si>
  <si>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</si>
  <si>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</si>
  <si>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</si>
  <si>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</si>
  <si>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</si>
  <si>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</si>
  <si>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</si>
  <si>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</si>
  <si>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</si>
  <si>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</si>
  <si>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</si>
  <si>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</si>
  <si>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</si>
  <si>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</si>
  <si>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</si>
  <si>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</si>
  <si>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</si>
  <si>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</si>
  <si>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</si>
  <si>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</si>
  <si>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</si>
  <si>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</si>
  <si>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</si>
  <si>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</si>
  <si>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</si>
  <si>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</si>
  <si>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</si>
  <si>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</si>
  <si>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</si>
  <si>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</si>
  <si>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</si>
  <si>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</si>
  <si>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</si>
  <si>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</si>
  <si>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</si>
  <si>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</si>
  <si>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</si>
  <si>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</si>
  <si>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</si>
  <si>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</si>
  <si>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</si>
  <si>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</si>
  <si>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</si>
  <si>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</si>
  <si>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</si>
  <si>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</si>
  <si>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</si>
  <si>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</si>
  <si>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</si>
  <si>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</si>
  <si>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</si>
  <si>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</si>
  <si>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</si>
  <si>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</si>
  <si>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</si>
  <si>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</si>
  <si>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</si>
  <si>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</si>
  <si>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</si>
  <si>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</si>
  <si>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</si>
  <si>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</si>
  <si>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</si>
  <si>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</si>
  <si>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</si>
  <si>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</si>
  <si>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</si>
  <si>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</si>
  <si>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</si>
  <si>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</si>
  <si>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</si>
  <si>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</si>
  <si>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</si>
  <si>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</si>
  <si>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</si>
  <si>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</si>
  <si>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</si>
  <si>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</si>
  <si>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</si>
  <si>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</si>
  <si>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</si>
  <si>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</si>
  <si>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</si>
  <si>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</si>
  <si>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</si>
  <si>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</si>
  <si>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</si>
  <si>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</si>
  <si>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</si>
  <si>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</si>
  <si>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</si>
  <si>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</si>
  <si>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</si>
  <si>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</si>
  <si>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</si>
  <si>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</si>
  <si>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</si>
  <si>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</si>
  <si>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</si>
  <si>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</si>
  <si>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</si>
  <si>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</si>
  <si>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</si>
  <si>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</si>
  <si>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</si>
  <si>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</si>
  <si>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</si>
  <si>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</si>
  <si>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</si>
  <si>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</si>
  <si>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</si>
  <si>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</si>
  <si>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</si>
  <si>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</si>
  <si>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</si>
  <si>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</si>
  <si>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</si>
  <si>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</si>
  <si>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</si>
  <si>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</si>
  <si>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</si>
  <si>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</si>
  <si>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</si>
  <si>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</si>
  <si>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</si>
  <si>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</si>
  <si>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</si>
  <si>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</si>
  <si>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</si>
  <si>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</si>
  <si>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</si>
  <si>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</si>
  <si>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</si>
  <si>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</si>
  <si>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</si>
  <si>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</si>
  <si>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</si>
  <si>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</si>
  <si>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</si>
  <si>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</si>
  <si>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</si>
  <si>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</si>
  <si>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</si>
  <si>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</si>
  <si>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</si>
  <si>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</si>
  <si>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</si>
  <si>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</si>
  <si>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</si>
  <si>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</si>
  <si>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</si>
  <si>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</si>
  <si>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</si>
  <si>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</si>
  <si>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</si>
  <si>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</si>
  <si>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</si>
  <si>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</si>
  <si>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</si>
  <si>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</si>
  <si>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</si>
  <si>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</si>
  <si>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</si>
  <si>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</si>
  <si>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</si>
  <si>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</si>
  <si>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</si>
  <si>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</si>
  <si>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</si>
  <si>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</si>
  <si>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</si>
  <si>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</si>
  <si>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</si>
  <si>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</si>
  <si>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</si>
  <si>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</si>
  <si>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</si>
  <si>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</si>
  <si>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</si>
  <si>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</si>
  <si>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</si>
  <si>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</si>
  <si>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</si>
  <si>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</si>
  <si>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</si>
  <si>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</si>
  <si>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</si>
  <si>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</si>
  <si>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</si>
  <si>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</si>
  <si>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</si>
  <si>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</si>
  <si>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</si>
  <si>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</si>
  <si>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</si>
  <si>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</si>
  <si>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</si>
  <si>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</si>
  <si>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</si>
  <si>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</si>
  <si>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</si>
  <si>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</si>
  <si>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</si>
  <si>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</si>
  <si>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</si>
  <si>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</si>
  <si>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</si>
  <si>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</si>
  <si>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</si>
  <si>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</si>
  <si>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</si>
  <si>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</si>
  <si>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</si>
  <si>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</si>
  <si>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</si>
  <si>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</si>
  <si>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</si>
  <si>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</si>
  <si>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</si>
  <si>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</si>
  <si>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</si>
  <si>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</si>
  <si>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</si>
  <si>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</si>
  <si>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</si>
  <si>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</si>
  <si>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</si>
  <si>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</si>
  <si>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</si>
  <si>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</si>
  <si>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</si>
  <si>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</si>
  <si>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</si>
  <si>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</si>
  <si>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</si>
  <si>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</si>
  <si>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</si>
  <si>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</si>
  <si>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</si>
  <si>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</si>
  <si>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</si>
  <si>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</si>
  <si>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</si>
  <si>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r>
      <t xml:space="preserve">Datum: </t>
    </r>
    <r>
      <rPr>
        <u val="single"/>
        <sz val="11"/>
        <rFont val="Cambria"/>
        <family val="1"/>
      </rPr>
      <t>20.07.2012.</t>
    </r>
  </si>
  <si>
    <t>MP</t>
  </si>
  <si>
    <t xml:space="preserve">                                        __________________________________________</t>
  </si>
  <si>
    <r>
      <t>Datum:</t>
    </r>
    <r>
      <rPr>
        <u val="single"/>
        <sz val="11"/>
        <rFont val="Cambria"/>
        <family val="1"/>
      </rPr>
      <t>20.07.2012.</t>
    </r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</si>
  <si>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</si>
  <si>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</si>
  <si>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</si>
  <si>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</si>
  <si>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</si>
  <si>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</si>
  <si>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</si>
  <si>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</si>
  <si>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01.01.2012.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30.06.2012.</t>
    </r>
  </si>
  <si>
    <r>
      <t xml:space="preserve">od </t>
    </r>
    <r>
      <rPr>
        <b/>
        <u val="single"/>
        <sz val="11"/>
        <color indexed="8"/>
        <rFont val="Calibri"/>
        <family val="2"/>
      </rPr>
      <t>01.01.2012.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30.06.2012.</t>
    </r>
  </si>
  <si>
    <t>830,831,832,833, 834,839</t>
  </si>
  <si>
    <t xml:space="preserve">                      Lice odgovorno za sastavljanje bilansa:                                 Izvršni direktor društva:</t>
  </si>
  <si>
    <t>Datum: 20.07.2012.                    ________________________________________                MP                    _________________________</t>
  </si>
  <si>
    <t>1.8 Promjena bruto rezervisanja za nastale neprijavljene          štete (+/-)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</si>
</sst>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€-2]&quot; &quot;#,##0.00_);[Red]\([$€-2]&quot; &quot;#,##0.00\)"/>
    <numFmt numFmtId="178" formatCode="&quot; &quot;#,##0"/>
    <numFmt numFmtId="179" formatCode="#,##0.0"/>
    <numFmt numFmtId="180" formatCode="#,##0&quot; &quot;&quot;€&quot;;[Red]\-#,##0&quot; &quot;&quot;€&quot;"/>
    <numFmt numFmtId="181" formatCode="[$-2]&quot; &quot;#,##0.00_);[Red]\([$-2]&quot; &quot;#,##0.00\)"/>
    <numFmt numFmtId="182" formatCode="[$-2]&quot; &quot;#,##0.00_);[Blue]\([$-2]&quot; &quot;#,##0.00\)"/>
    <numFmt numFmtId="183" formatCode="[$-2]&quot; &quot;#,##0.00_);[Black]\([$-2]&quot; &quot;#,##0.00\)"/>
    <numFmt numFmtId="184" formatCode="[$-2]&quot; &quot;#,##0.000_);[Black]\([$-2]&quot; &quot;#,##0.000\)"/>
    <numFmt numFmtId="185" formatCode="[$-2]&quot; &quot;#,##0.0_);[Black]\([$-2]&quot; &quot;#,##0.0\)"/>
    <numFmt numFmtId="186" formatCode="[$-2]&quot; &quot;#,##0_);[Black]\([$-2]&quot; &quot;#,##0\)"/>
    <numFmt numFmtId="187" formatCode="[$-2]&quot; &quot;#,##0_);[Blue]\([$-2]&quot; &quot;#,##0\)"/>
    <numFmt numFmtId="188" formatCode="_(&quot; &quot;* #,##0_);_(&quot; &quot;* \(#,##0\);_(&quot; &quot;* &quot;-&quot;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top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 wrapText="1"/>
    </xf>
    <xf numFmtId="3" fontId="0" fillId="0" borderId="10" xfId="0" applyNumberForma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26" fillId="0" borderId="10" xfId="0" applyNumberFormat="1" applyFont="1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3" fontId="29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58" fillId="0" borderId="10" xfId="0" applyNumberFormat="1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3" fontId="58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3" fontId="31" fillId="0" borderId="10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33" fillId="0" borderId="11" xfId="0" applyFont="1" applyBorder="1" applyAlignment="1" applyProtection="1">
      <alignment horizontal="center"/>
      <protection locked="0"/>
    </xf>
    <xf numFmtId="0" fontId="34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1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>
      <alignment horizontal="right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35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3" fontId="26" fillId="0" borderId="11" xfId="0" applyNumberFormat="1" applyFont="1" applyBorder="1" applyAlignment="1" applyProtection="1">
      <alignment/>
      <protection locked="0"/>
    </xf>
    <xf numFmtId="3" fontId="27" fillId="0" borderId="11" xfId="0" applyNumberFormat="1" applyFont="1" applyBorder="1" applyAlignment="1" applyProtection="1">
      <alignment/>
      <protection locked="0"/>
    </xf>
    <xf numFmtId="186" fontId="27" fillId="0" borderId="11" xfId="0" applyNumberFormat="1" applyFont="1" applyBorder="1" applyAlignment="1" applyProtection="1">
      <alignment/>
      <protection locked="0"/>
    </xf>
    <xf numFmtId="186" fontId="26" fillId="0" borderId="11" xfId="0" applyNumberFormat="1" applyFont="1" applyBorder="1" applyAlignment="1" applyProtection="1">
      <alignment/>
      <protection locked="0"/>
    </xf>
    <xf numFmtId="0" fontId="27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33" borderId="11" xfId="0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0" fontId="26" fillId="0" borderId="12" xfId="0" applyFont="1" applyBorder="1" applyAlignment="1">
      <alignment wrapText="1"/>
    </xf>
    <xf numFmtId="3" fontId="26" fillId="0" borderId="12" xfId="0" applyNumberFormat="1" applyFont="1" applyBorder="1" applyAlignment="1" applyProtection="1">
      <alignment/>
      <protection locked="0"/>
    </xf>
    <xf numFmtId="0" fontId="27" fillId="0" borderId="13" xfId="0" applyFont="1" applyBorder="1" applyAlignment="1">
      <alignment wrapText="1"/>
    </xf>
    <xf numFmtId="3" fontId="27" fillId="0" borderId="13" xfId="0" applyNumberFormat="1" applyFont="1" applyBorder="1" applyAlignment="1" applyProtection="1">
      <alignment/>
      <protection locked="0"/>
    </xf>
    <xf numFmtId="3" fontId="26" fillId="0" borderId="13" xfId="0" applyNumberFormat="1" applyFont="1" applyBorder="1" applyAlignment="1" applyProtection="1">
      <alignment/>
      <protection locked="0"/>
    </xf>
    <xf numFmtId="0" fontId="27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3" fontId="26" fillId="0" borderId="12" xfId="0" applyNumberFormat="1" applyFont="1" applyBorder="1" applyAlignment="1" applyProtection="1">
      <alignment/>
      <protection locked="0"/>
    </xf>
    <xf numFmtId="186" fontId="26" fillId="0" borderId="12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3" fontId="27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7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50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113"/>
  <sheetViews>
    <sheetView zoomScalePageLayoutView="0" workbookViewId="0" topLeftCell="A59">
      <selection activeCell="D11" sqref="D11:D58"/>
    </sheetView>
  </sheetViews>
  <sheetFormatPr defaultColWidth="9.140625" defaultRowHeight="15"/>
  <cols>
    <col min="1" max="1" width="18.8515625" style="29" customWidth="1"/>
    <col min="2" max="2" width="67.28125" style="0" customWidth="1"/>
    <col min="3" max="3" width="4.28125" style="0" customWidth="1"/>
    <col min="4" max="5" width="15.00390625" style="33" customWidth="1"/>
  </cols>
  <sheetData>
    <row r="1" spans="1:5" ht="15">
      <c r="A1" s="87" t="s">
        <v>350</v>
      </c>
      <c r="B1" s="87"/>
      <c r="C1" s="18"/>
      <c r="D1" s="35" t="s">
        <v>348</v>
      </c>
      <c r="E1" s="35"/>
    </row>
    <row r="2" spans="1:5" ht="15">
      <c r="A2" s="87" t="s">
        <v>351</v>
      </c>
      <c r="B2" s="87"/>
      <c r="C2" s="18"/>
      <c r="D2" s="35" t="s">
        <v>349</v>
      </c>
      <c r="E2" s="35"/>
    </row>
    <row r="3" spans="1:5" ht="15">
      <c r="A3" s="87" t="s">
        <v>352</v>
      </c>
      <c r="B3" s="87"/>
      <c r="C3" s="18"/>
      <c r="D3" s="35"/>
      <c r="E3" s="35"/>
    </row>
    <row r="4" spans="1:5" ht="15">
      <c r="A4" s="87"/>
      <c r="B4" s="87"/>
      <c r="C4" s="18"/>
      <c r="D4" s="35"/>
      <c r="E4" s="35"/>
    </row>
    <row r="5" spans="1:5" ht="15">
      <c r="A5" s="95" t="s">
        <v>178</v>
      </c>
      <c r="B5" s="95"/>
      <c r="C5" s="95"/>
      <c r="D5" s="95"/>
      <c r="E5" s="95"/>
    </row>
    <row r="6" spans="1:5" ht="15">
      <c r="A6" s="96" t="s">
        <v>356</v>
      </c>
      <c r="B6" s="96"/>
      <c r="C6" s="96"/>
      <c r="D6" s="96"/>
      <c r="E6" s="96"/>
    </row>
    <row r="7" spans="1:5" ht="15">
      <c r="A7" s="93" t="s">
        <v>58</v>
      </c>
      <c r="B7" s="93"/>
      <c r="C7" s="93"/>
      <c r="D7" s="93"/>
      <c r="E7" s="93"/>
    </row>
    <row r="8" spans="1:5" ht="15">
      <c r="A8" s="89" t="s">
        <v>59</v>
      </c>
      <c r="B8" s="89" t="s">
        <v>0</v>
      </c>
      <c r="C8" s="90" t="s">
        <v>327</v>
      </c>
      <c r="D8" s="92" t="s">
        <v>328</v>
      </c>
      <c r="E8" s="92"/>
    </row>
    <row r="9" spans="1:5" ht="29.25" customHeight="1">
      <c r="A9" s="89"/>
      <c r="B9" s="89"/>
      <c r="C9" s="91"/>
      <c r="D9" s="36" t="s">
        <v>3</v>
      </c>
      <c r="E9" s="36" t="s">
        <v>4</v>
      </c>
    </row>
    <row r="10" spans="1:5" ht="15">
      <c r="A10" s="26">
        <v>1</v>
      </c>
      <c r="B10" s="26">
        <v>2</v>
      </c>
      <c r="C10" s="26">
        <v>3</v>
      </c>
      <c r="D10" s="10">
        <v>4</v>
      </c>
      <c r="E10" s="10">
        <v>5</v>
      </c>
    </row>
    <row r="11" spans="1:5" ht="15">
      <c r="A11" s="42" t="s">
        <v>57</v>
      </c>
      <c r="B11" s="8" t="s">
        <v>60</v>
      </c>
      <c r="C11" s="15"/>
      <c r="D11" s="31">
        <f>D12+D13+D14+D15</f>
        <v>1454.6499999999996</v>
      </c>
      <c r="E11" s="31">
        <f>E12+E13+E14+E15</f>
        <v>9620.789999999997</v>
      </c>
    </row>
    <row r="12" spans="1:5" ht="13.5" customHeight="1">
      <c r="A12" s="42" t="s">
        <v>331</v>
      </c>
      <c r="B12" s="8" t="s">
        <v>61</v>
      </c>
      <c r="C12" s="15"/>
      <c r="D12" s="31"/>
      <c r="E12" s="31"/>
    </row>
    <row r="13" spans="1:5" ht="15">
      <c r="A13" s="42" t="s">
        <v>62</v>
      </c>
      <c r="B13" s="8" t="s">
        <v>63</v>
      </c>
      <c r="C13" s="15"/>
      <c r="D13" s="31">
        <v>2121.6499999999996</v>
      </c>
      <c r="E13" s="31">
        <v>36690.95</v>
      </c>
    </row>
    <row r="14" spans="1:5" ht="30">
      <c r="A14" s="42" t="s">
        <v>330</v>
      </c>
      <c r="B14" s="9" t="s">
        <v>64</v>
      </c>
      <c r="C14" s="15"/>
      <c r="D14" s="31"/>
      <c r="E14" s="31"/>
    </row>
    <row r="15" spans="1:5" ht="15">
      <c r="A15" s="42" t="s">
        <v>332</v>
      </c>
      <c r="B15" s="8" t="s">
        <v>65</v>
      </c>
      <c r="C15" s="15"/>
      <c r="D15" s="38">
        <v>-667</v>
      </c>
      <c r="E15" s="38">
        <v>-27070.16</v>
      </c>
    </row>
    <row r="16" spans="1:5" ht="30">
      <c r="A16" s="42" t="s">
        <v>57</v>
      </c>
      <c r="B16" s="9" t="s">
        <v>66</v>
      </c>
      <c r="C16" s="15"/>
      <c r="D16" s="31">
        <f>D17+D18+D19+D20+D21</f>
        <v>237304.65999999997</v>
      </c>
      <c r="E16" s="31">
        <f>E17+E18+E19+E20+E21</f>
        <v>295741.8300000001</v>
      </c>
    </row>
    <row r="17" spans="1:5" ht="15">
      <c r="A17" s="42" t="s">
        <v>333</v>
      </c>
      <c r="B17" s="8" t="s">
        <v>67</v>
      </c>
      <c r="C17" s="15"/>
      <c r="D17" s="31"/>
      <c r="E17" s="31"/>
    </row>
    <row r="18" spans="1:5" ht="15">
      <c r="A18" s="42" t="s">
        <v>68</v>
      </c>
      <c r="B18" s="8" t="s">
        <v>69</v>
      </c>
      <c r="C18" s="15"/>
      <c r="D18" s="31">
        <v>507492.64999999997</v>
      </c>
      <c r="E18" s="31">
        <v>496333.75000000006</v>
      </c>
    </row>
    <row r="19" spans="1:5" ht="27.75" customHeight="1">
      <c r="A19" s="42" t="s">
        <v>334</v>
      </c>
      <c r="B19" s="9" t="s">
        <v>70</v>
      </c>
      <c r="C19" s="15"/>
      <c r="D19" s="31"/>
      <c r="E19" s="31"/>
    </row>
    <row r="20" spans="1:5" ht="27" customHeight="1">
      <c r="A20" s="42" t="s">
        <v>71</v>
      </c>
      <c r="B20" s="9" t="s">
        <v>72</v>
      </c>
      <c r="C20" s="15"/>
      <c r="D20" s="31"/>
      <c r="E20" s="31"/>
    </row>
    <row r="21" spans="1:5" ht="30">
      <c r="A21" s="42" t="s">
        <v>335</v>
      </c>
      <c r="B21" s="9" t="s">
        <v>73</v>
      </c>
      <c r="C21" s="15"/>
      <c r="D21" s="38">
        <v>-270187.99</v>
      </c>
      <c r="E21" s="38">
        <v>-200591.92</v>
      </c>
    </row>
    <row r="22" spans="1:5" ht="15">
      <c r="A22" s="42" t="s">
        <v>57</v>
      </c>
      <c r="B22" s="8" t="s">
        <v>74</v>
      </c>
      <c r="C22" s="15"/>
      <c r="D22" s="31">
        <f>D23+D35</f>
        <v>550000</v>
      </c>
      <c r="E22" s="31">
        <f>E23+E35</f>
        <v>381145.2</v>
      </c>
    </row>
    <row r="23" spans="1:5" ht="15">
      <c r="A23" s="42" t="s">
        <v>57</v>
      </c>
      <c r="B23" s="8" t="s">
        <v>75</v>
      </c>
      <c r="C23" s="15"/>
      <c r="D23" s="31">
        <f>D24+D25+D26+D27+D28+D29+D30+D31+D32+D33+D34</f>
        <v>550000</v>
      </c>
      <c r="E23" s="31">
        <f>E24+E25+E26+E27+E28+E29+E30+E31+E32+E33+E34</f>
        <v>381145.2</v>
      </c>
    </row>
    <row r="24" spans="1:5" ht="15">
      <c r="A24" s="41" t="s">
        <v>76</v>
      </c>
      <c r="B24" s="8" t="s">
        <v>77</v>
      </c>
      <c r="C24" s="15"/>
      <c r="D24" s="31"/>
      <c r="E24" s="31"/>
    </row>
    <row r="25" spans="1:5" ht="15">
      <c r="A25" s="41" t="s">
        <v>78</v>
      </c>
      <c r="B25" s="8" t="s">
        <v>79</v>
      </c>
      <c r="C25" s="15"/>
      <c r="D25" s="31"/>
      <c r="E25" s="31"/>
    </row>
    <row r="26" spans="1:5" ht="15">
      <c r="A26" s="41" t="s">
        <v>80</v>
      </c>
      <c r="B26" s="8" t="s">
        <v>81</v>
      </c>
      <c r="C26" s="15"/>
      <c r="D26" s="31"/>
      <c r="E26" s="31"/>
    </row>
    <row r="27" spans="1:5" ht="15">
      <c r="A27" s="41" t="s">
        <v>82</v>
      </c>
      <c r="B27" s="8" t="s">
        <v>83</v>
      </c>
      <c r="C27" s="15"/>
      <c r="D27" s="31"/>
      <c r="E27" s="31"/>
    </row>
    <row r="28" spans="1:5" ht="15">
      <c r="A28" s="41" t="s">
        <v>84</v>
      </c>
      <c r="B28" s="8" t="s">
        <v>85</v>
      </c>
      <c r="C28" s="15"/>
      <c r="D28" s="31">
        <v>500000</v>
      </c>
      <c r="E28" s="31">
        <v>300000</v>
      </c>
    </row>
    <row r="29" spans="1:5" ht="30">
      <c r="A29" s="41" t="s">
        <v>86</v>
      </c>
      <c r="B29" s="9" t="s">
        <v>87</v>
      </c>
      <c r="C29" s="15"/>
      <c r="D29" s="31"/>
      <c r="E29" s="31">
        <v>31145.200000000004</v>
      </c>
    </row>
    <row r="30" spans="1:5" ht="15">
      <c r="A30" s="42" t="s">
        <v>336</v>
      </c>
      <c r="B30" s="8" t="s">
        <v>88</v>
      </c>
      <c r="C30" s="15"/>
      <c r="D30" s="31">
        <v>50000</v>
      </c>
      <c r="E30" s="31">
        <v>50000</v>
      </c>
    </row>
    <row r="31" spans="1:5" ht="15">
      <c r="A31" s="42" t="s">
        <v>337</v>
      </c>
      <c r="B31" s="8" t="s">
        <v>89</v>
      </c>
      <c r="C31" s="15"/>
      <c r="D31" s="31"/>
      <c r="E31" s="31"/>
    </row>
    <row r="32" spans="1:5" ht="15">
      <c r="A32" s="41" t="s">
        <v>90</v>
      </c>
      <c r="B32" s="8" t="s">
        <v>91</v>
      </c>
      <c r="C32" s="15"/>
      <c r="D32" s="31"/>
      <c r="E32" s="31"/>
    </row>
    <row r="33" spans="1:5" ht="15">
      <c r="A33" s="41" t="s">
        <v>92</v>
      </c>
      <c r="B33" s="8" t="s">
        <v>93</v>
      </c>
      <c r="C33" s="15"/>
      <c r="D33" s="31"/>
      <c r="E33" s="31"/>
    </row>
    <row r="34" spans="1:5" ht="15">
      <c r="A34" s="41" t="s">
        <v>94</v>
      </c>
      <c r="B34" s="8" t="s">
        <v>95</v>
      </c>
      <c r="C34" s="15"/>
      <c r="D34" s="31"/>
      <c r="E34" s="31"/>
    </row>
    <row r="35" spans="1:5" ht="27.75" customHeight="1">
      <c r="A35" s="42" t="s">
        <v>57</v>
      </c>
      <c r="B35" s="9" t="s">
        <v>96</v>
      </c>
      <c r="C35" s="15"/>
      <c r="D35" s="31">
        <f>D36+D37+D38</f>
        <v>0</v>
      </c>
      <c r="E35" s="31">
        <f>E36+E37+E38</f>
        <v>0</v>
      </c>
    </row>
    <row r="36" spans="1:5" ht="27" customHeight="1">
      <c r="A36" s="41" t="s">
        <v>97</v>
      </c>
      <c r="B36" s="9" t="s">
        <v>98</v>
      </c>
      <c r="C36" s="15"/>
      <c r="D36" s="31"/>
      <c r="E36" s="31"/>
    </row>
    <row r="37" spans="1:5" ht="28.5" customHeight="1">
      <c r="A37" s="42" t="s">
        <v>338</v>
      </c>
      <c r="B37" s="9" t="s">
        <v>99</v>
      </c>
      <c r="C37" s="15"/>
      <c r="D37" s="31"/>
      <c r="E37" s="31"/>
    </row>
    <row r="38" spans="1:5" ht="30">
      <c r="A38" s="42" t="s">
        <v>339</v>
      </c>
      <c r="B38" s="9" t="s">
        <v>100</v>
      </c>
      <c r="C38" s="15"/>
      <c r="D38" s="31"/>
      <c r="E38" s="31"/>
    </row>
    <row r="39" spans="1:5" ht="15">
      <c r="A39" s="42" t="s">
        <v>57</v>
      </c>
      <c r="B39" s="8" t="s">
        <v>101</v>
      </c>
      <c r="C39" s="15"/>
      <c r="D39" s="31">
        <f>D40+D41+D42</f>
        <v>8018136.44</v>
      </c>
      <c r="E39" s="31">
        <f>E40+E41+E42</f>
        <v>4216761.0600000005</v>
      </c>
    </row>
    <row r="40" spans="1:5" ht="15">
      <c r="A40" s="42" t="s">
        <v>102</v>
      </c>
      <c r="B40" s="8" t="s">
        <v>103</v>
      </c>
      <c r="C40" s="15"/>
      <c r="D40" s="31"/>
      <c r="E40" s="31"/>
    </row>
    <row r="41" spans="1:5" ht="15">
      <c r="A41" s="42" t="s">
        <v>104</v>
      </c>
      <c r="B41" s="8" t="s">
        <v>105</v>
      </c>
      <c r="C41" s="15"/>
      <c r="D41" s="31">
        <v>8018136.44</v>
      </c>
      <c r="E41" s="31">
        <v>4216761.0600000005</v>
      </c>
    </row>
    <row r="42" spans="1:5" ht="15">
      <c r="A42" s="42">
        <v>186</v>
      </c>
      <c r="B42" s="8" t="s">
        <v>106</v>
      </c>
      <c r="C42" s="15"/>
      <c r="D42" s="31"/>
      <c r="E42" s="31"/>
    </row>
    <row r="43" spans="1:5" ht="15">
      <c r="A43" s="42" t="s">
        <v>57</v>
      </c>
      <c r="B43" s="8" t="s">
        <v>107</v>
      </c>
      <c r="C43" s="15"/>
      <c r="D43" s="31">
        <f>D44+D45+D52</f>
        <v>2631580.6300000004</v>
      </c>
      <c r="E43" s="31">
        <f>E44+E45+E52</f>
        <v>2871231.9100000006</v>
      </c>
    </row>
    <row r="44" spans="1:5" ht="15">
      <c r="A44" s="42">
        <v>11</v>
      </c>
      <c r="B44" s="8" t="s">
        <v>108</v>
      </c>
      <c r="C44" s="15"/>
      <c r="D44" s="31">
        <v>157422.36999999994</v>
      </c>
      <c r="E44" s="31">
        <v>1361484.4300000002</v>
      </c>
    </row>
    <row r="45" spans="1:5" ht="15">
      <c r="A45" s="42" t="s">
        <v>57</v>
      </c>
      <c r="B45" s="8" t="s">
        <v>109</v>
      </c>
      <c r="C45" s="15"/>
      <c r="D45" s="31">
        <f>D46+D47+D48+D49+D50+D51</f>
        <v>2458231.79</v>
      </c>
      <c r="E45" s="31">
        <f>E46+E47+E48+E49+E50+E51</f>
        <v>1495758.5400000003</v>
      </c>
    </row>
    <row r="46" spans="1:5" ht="15">
      <c r="A46" s="42">
        <v>12</v>
      </c>
      <c r="B46" s="8" t="s">
        <v>110</v>
      </c>
      <c r="C46" s="15"/>
      <c r="D46" s="31">
        <v>2099860.6500000004</v>
      </c>
      <c r="E46" s="31">
        <v>1156525.3</v>
      </c>
    </row>
    <row r="47" spans="1:5" ht="15">
      <c r="A47" s="42">
        <v>13</v>
      </c>
      <c r="B47" s="8" t="s">
        <v>111</v>
      </c>
      <c r="C47" s="15"/>
      <c r="D47" s="31">
        <v>141901.55</v>
      </c>
      <c r="E47" s="31">
        <v>192283.77</v>
      </c>
    </row>
    <row r="48" spans="1:5" ht="15">
      <c r="A48" s="42">
        <v>14</v>
      </c>
      <c r="B48" s="8" t="s">
        <v>112</v>
      </c>
      <c r="C48" s="15"/>
      <c r="D48" s="31">
        <v>3633.939999999998</v>
      </c>
      <c r="E48" s="31">
        <v>1393.7900000000002</v>
      </c>
    </row>
    <row r="49" spans="1:5" ht="15">
      <c r="A49" s="42">
        <v>15</v>
      </c>
      <c r="B49" s="8" t="s">
        <v>113</v>
      </c>
      <c r="C49" s="15"/>
      <c r="D49" s="31">
        <v>75146.62999999999</v>
      </c>
      <c r="E49" s="31">
        <v>48523.520000000004</v>
      </c>
    </row>
    <row r="50" spans="1:5" ht="15">
      <c r="A50" s="42">
        <v>16</v>
      </c>
      <c r="B50" s="8" t="s">
        <v>114</v>
      </c>
      <c r="C50" s="15"/>
      <c r="D50" s="31">
        <v>52775.78</v>
      </c>
      <c r="E50" s="31">
        <v>40612.56</v>
      </c>
    </row>
    <row r="51" spans="1:5" ht="15">
      <c r="A51" s="42">
        <v>17</v>
      </c>
      <c r="B51" s="8" t="s">
        <v>115</v>
      </c>
      <c r="C51" s="15"/>
      <c r="D51" s="31">
        <v>84913.23999999999</v>
      </c>
      <c r="E51" s="31">
        <v>56419.6</v>
      </c>
    </row>
    <row r="52" spans="1:5" ht="19.5" customHeight="1">
      <c r="A52" s="41" t="s">
        <v>116</v>
      </c>
      <c r="B52" s="8" t="s">
        <v>117</v>
      </c>
      <c r="C52" s="15"/>
      <c r="D52" s="31">
        <v>15926.47</v>
      </c>
      <c r="E52" s="31">
        <v>13988.940000000002</v>
      </c>
    </row>
    <row r="53" spans="1:5" ht="50.25" customHeight="1">
      <c r="A53" s="41" t="s">
        <v>118</v>
      </c>
      <c r="B53" s="8" t="s">
        <v>119</v>
      </c>
      <c r="C53" s="15"/>
      <c r="D53" s="31">
        <v>1121994.5400000003</v>
      </c>
      <c r="E53" s="31">
        <v>235242.33</v>
      </c>
    </row>
    <row r="54" spans="1:5" ht="15">
      <c r="A54" s="42" t="s">
        <v>57</v>
      </c>
      <c r="B54" s="8" t="s">
        <v>120</v>
      </c>
      <c r="C54" s="15"/>
      <c r="D54" s="31">
        <f>D55+D56</f>
        <v>1194372.6300000001</v>
      </c>
      <c r="E54" s="31">
        <f>E55+E56</f>
        <v>1051652.8900000001</v>
      </c>
    </row>
    <row r="55" spans="1:5" ht="15">
      <c r="A55" s="42">
        <v>192</v>
      </c>
      <c r="B55" s="8" t="s">
        <v>121</v>
      </c>
      <c r="C55" s="15"/>
      <c r="D55" s="31">
        <v>1165134.57</v>
      </c>
      <c r="E55" s="31">
        <v>976622.04</v>
      </c>
    </row>
    <row r="56" spans="1:5" ht="24" customHeight="1">
      <c r="A56" s="41" t="s">
        <v>329</v>
      </c>
      <c r="B56" s="8" t="s">
        <v>122</v>
      </c>
      <c r="C56" s="15"/>
      <c r="D56" s="31">
        <v>29238.059999999998</v>
      </c>
      <c r="E56" s="31">
        <v>75030.85000000002</v>
      </c>
    </row>
    <row r="57" spans="1:5" ht="15">
      <c r="A57" s="42"/>
      <c r="B57" s="8" t="s">
        <v>123</v>
      </c>
      <c r="C57" s="15"/>
      <c r="D57" s="31"/>
      <c r="E57" s="31"/>
    </row>
    <row r="58" spans="1:5" ht="17.25" customHeight="1">
      <c r="A58" s="7"/>
      <c r="B58" s="8" t="s">
        <v>124</v>
      </c>
      <c r="C58" s="15"/>
      <c r="D58" s="32">
        <f>ROUNDDOWN(D11+D16+D22+D39+D43+D53+D54+D57,0)</f>
        <v>13754843</v>
      </c>
      <c r="E58" s="32">
        <f>E11+E16+E22+E39+E43+E53+E54+E57</f>
        <v>9061396.010000002</v>
      </c>
    </row>
    <row r="59" spans="1:5" ht="15">
      <c r="A59" s="94" t="s">
        <v>125</v>
      </c>
      <c r="B59" s="94"/>
      <c r="C59" s="94"/>
      <c r="D59" s="94"/>
      <c r="E59" s="94"/>
    </row>
    <row r="60" spans="1:5" ht="15">
      <c r="A60" s="89" t="s">
        <v>59</v>
      </c>
      <c r="B60" s="89" t="s">
        <v>0</v>
      </c>
      <c r="C60" s="90" t="s">
        <v>327</v>
      </c>
      <c r="D60" s="92" t="s">
        <v>328</v>
      </c>
      <c r="E60" s="92"/>
    </row>
    <row r="61" spans="1:5" ht="29.25" customHeight="1">
      <c r="A61" s="89"/>
      <c r="B61" s="89"/>
      <c r="C61" s="91"/>
      <c r="D61" s="46" t="s">
        <v>3</v>
      </c>
      <c r="E61" s="46" t="s">
        <v>4</v>
      </c>
    </row>
    <row r="62" spans="1:5" ht="15">
      <c r="A62" s="43">
        <v>1</v>
      </c>
      <c r="B62" s="26">
        <v>2</v>
      </c>
      <c r="C62" s="26">
        <v>3</v>
      </c>
      <c r="D62" s="10">
        <v>4</v>
      </c>
      <c r="E62" s="10">
        <v>5</v>
      </c>
    </row>
    <row r="63" spans="1:5" ht="15">
      <c r="A63" s="43" t="s">
        <v>57</v>
      </c>
      <c r="B63" s="8" t="s">
        <v>126</v>
      </c>
      <c r="C63" s="15"/>
      <c r="D63" s="31">
        <f>D64+D65</f>
        <v>3250000</v>
      </c>
      <c r="E63" s="31">
        <f>E64+E65</f>
        <v>3250000</v>
      </c>
    </row>
    <row r="64" spans="1:5" ht="15">
      <c r="A64" s="43">
        <v>900</v>
      </c>
      <c r="B64" s="8" t="s">
        <v>127</v>
      </c>
      <c r="C64" s="15"/>
      <c r="D64" s="31">
        <v>3250000</v>
      </c>
      <c r="E64" s="31">
        <v>3250000</v>
      </c>
    </row>
    <row r="65" spans="1:5" ht="15">
      <c r="A65" s="43">
        <v>901</v>
      </c>
      <c r="B65" s="8" t="s">
        <v>128</v>
      </c>
      <c r="C65" s="15"/>
      <c r="D65" s="31"/>
      <c r="E65" s="31"/>
    </row>
    <row r="66" spans="1:5" ht="15">
      <c r="A66" s="43" t="s">
        <v>57</v>
      </c>
      <c r="B66" s="8" t="s">
        <v>129</v>
      </c>
      <c r="C66" s="15"/>
      <c r="D66" s="31">
        <f>D67+D68+D73+D74+D75</f>
        <v>1115689.1600000001</v>
      </c>
      <c r="E66" s="38">
        <f>E67+E68+E73+E74+E75</f>
        <v>-13692.069999998406</v>
      </c>
    </row>
    <row r="67" spans="1:5" ht="15">
      <c r="A67" s="43">
        <v>910</v>
      </c>
      <c r="B67" s="8" t="s">
        <v>130</v>
      </c>
      <c r="C67" s="15"/>
      <c r="D67" s="31"/>
      <c r="E67" s="31"/>
    </row>
    <row r="68" spans="1:5" ht="15">
      <c r="A68" s="43">
        <v>911</v>
      </c>
      <c r="B68" s="8" t="s">
        <v>131</v>
      </c>
      <c r="C68" s="15"/>
      <c r="D68" s="31">
        <f>D69+D70+D71+D72</f>
        <v>0</v>
      </c>
      <c r="E68" s="31">
        <v>0</v>
      </c>
    </row>
    <row r="69" spans="1:5" ht="15">
      <c r="A69" s="43" t="s">
        <v>57</v>
      </c>
      <c r="B69" s="8" t="s">
        <v>132</v>
      </c>
      <c r="C69" s="15"/>
      <c r="D69" s="31"/>
      <c r="E69" s="31"/>
    </row>
    <row r="70" spans="1:5" ht="15">
      <c r="A70" s="43" t="s">
        <v>57</v>
      </c>
      <c r="B70" s="8" t="s">
        <v>133</v>
      </c>
      <c r="C70" s="15"/>
      <c r="D70" s="31"/>
      <c r="E70" s="31"/>
    </row>
    <row r="71" spans="1:5" ht="15">
      <c r="A71" s="43" t="s">
        <v>57</v>
      </c>
      <c r="B71" s="8" t="s">
        <v>134</v>
      </c>
      <c r="C71" s="15"/>
      <c r="D71" s="31"/>
      <c r="E71" s="31"/>
    </row>
    <row r="72" spans="1:5" ht="15">
      <c r="A72" s="43" t="s">
        <v>57</v>
      </c>
      <c r="B72" s="8" t="s">
        <v>135</v>
      </c>
      <c r="C72" s="15"/>
      <c r="D72" s="31"/>
      <c r="E72" s="31"/>
    </row>
    <row r="73" spans="1:5" ht="15">
      <c r="A73" s="43">
        <v>919</v>
      </c>
      <c r="B73" s="8" t="s">
        <v>136</v>
      </c>
      <c r="C73" s="15"/>
      <c r="D73" s="31"/>
      <c r="E73" s="31"/>
    </row>
    <row r="74" spans="1:5" ht="15">
      <c r="A74" s="43" t="s">
        <v>137</v>
      </c>
      <c r="B74" s="8" t="s">
        <v>138</v>
      </c>
      <c r="C74" s="15"/>
      <c r="D74" s="31"/>
      <c r="E74" s="31"/>
    </row>
    <row r="75" spans="1:5" ht="15">
      <c r="A75" s="43" t="s">
        <v>57</v>
      </c>
      <c r="B75" s="8" t="s">
        <v>139</v>
      </c>
      <c r="C75" s="15"/>
      <c r="D75" s="31">
        <f>D76+D77</f>
        <v>1115689.1600000001</v>
      </c>
      <c r="E75" s="38">
        <f>E76+E77</f>
        <v>-13692.069999998406</v>
      </c>
    </row>
    <row r="76" spans="1:5" ht="15">
      <c r="A76" s="43" t="s">
        <v>140</v>
      </c>
      <c r="B76" s="8" t="s">
        <v>141</v>
      </c>
      <c r="C76" s="15"/>
      <c r="D76" s="31">
        <v>270622.26</v>
      </c>
      <c r="E76" s="38">
        <v>-199625.02</v>
      </c>
    </row>
    <row r="77" spans="1:5" ht="15">
      <c r="A77" s="43" t="s">
        <v>142</v>
      </c>
      <c r="B77" s="8" t="s">
        <v>143</v>
      </c>
      <c r="C77" s="15"/>
      <c r="D77" s="31">
        <v>845066.9</v>
      </c>
      <c r="E77" s="31">
        <v>185932.95000000158</v>
      </c>
    </row>
    <row r="78" spans="1:5" ht="15">
      <c r="A78" s="43" t="s">
        <v>57</v>
      </c>
      <c r="B78" s="8" t="s">
        <v>144</v>
      </c>
      <c r="C78" s="15"/>
      <c r="D78" s="31">
        <f>D79+D86+D91</f>
        <v>7479173.329999999</v>
      </c>
      <c r="E78" s="31">
        <f>E79+E86+E91</f>
        <v>5149305.6</v>
      </c>
    </row>
    <row r="79" spans="1:5" ht="15">
      <c r="A79" s="43" t="s">
        <v>57</v>
      </c>
      <c r="B79" s="8" t="s">
        <v>145</v>
      </c>
      <c r="C79" s="15"/>
      <c r="D79" s="31">
        <f>D80+D81+D82+D84+D85</f>
        <v>7470898.739999999</v>
      </c>
      <c r="E79" s="31">
        <f>E80+E81+E82+E84+E85</f>
        <v>5141760.02</v>
      </c>
    </row>
    <row r="80" spans="1:5" ht="15">
      <c r="A80" s="43">
        <v>980</v>
      </c>
      <c r="B80" s="8" t="s">
        <v>146</v>
      </c>
      <c r="C80" s="15"/>
      <c r="D80" s="31">
        <v>4749213.959999999</v>
      </c>
      <c r="E80" s="31">
        <v>3026530.8099999987</v>
      </c>
    </row>
    <row r="81" spans="1:5" ht="15">
      <c r="A81" s="43">
        <v>982</v>
      </c>
      <c r="B81" s="8" t="s">
        <v>147</v>
      </c>
      <c r="C81" s="15"/>
      <c r="D81" s="31">
        <v>1096540.3099999998</v>
      </c>
      <c r="E81" s="31">
        <v>987049.1500000003</v>
      </c>
    </row>
    <row r="82" spans="1:5" ht="15">
      <c r="A82" s="43">
        <v>983</v>
      </c>
      <c r="B82" s="8" t="s">
        <v>148</v>
      </c>
      <c r="C82" s="15"/>
      <c r="D82" s="31">
        <v>1593262.52</v>
      </c>
      <c r="E82" s="31">
        <v>1128180.06</v>
      </c>
    </row>
    <row r="83" spans="1:5" ht="15">
      <c r="A83" s="43">
        <v>984</v>
      </c>
      <c r="B83" s="8" t="s">
        <v>149</v>
      </c>
      <c r="C83" s="15"/>
      <c r="D83" s="31"/>
      <c r="E83" s="31"/>
    </row>
    <row r="84" spans="1:5" ht="15">
      <c r="A84" s="43">
        <v>985</v>
      </c>
      <c r="B84" s="8" t="s">
        <v>150</v>
      </c>
      <c r="C84" s="15"/>
      <c r="D84" s="31">
        <v>31881.949999999997</v>
      </c>
      <c r="E84" s="31"/>
    </row>
    <row r="85" spans="1:5" ht="15">
      <c r="A85" s="44" t="s">
        <v>151</v>
      </c>
      <c r="B85" s="8" t="s">
        <v>152</v>
      </c>
      <c r="C85" s="15"/>
      <c r="D85" s="31"/>
      <c r="E85" s="31"/>
    </row>
    <row r="86" spans="1:5" ht="15">
      <c r="A86" s="43" t="s">
        <v>57</v>
      </c>
      <c r="B86" s="8" t="s">
        <v>153</v>
      </c>
      <c r="C86" s="15"/>
      <c r="D86" s="31">
        <f>D87+D88+D89+D90</f>
        <v>0</v>
      </c>
      <c r="E86" s="31">
        <f>E87+E88+E89+E90</f>
        <v>0</v>
      </c>
    </row>
    <row r="87" spans="1:5" ht="15">
      <c r="A87" s="43">
        <v>970</v>
      </c>
      <c r="B87" s="8" t="s">
        <v>154</v>
      </c>
      <c r="C87" s="15"/>
      <c r="D87" s="31"/>
      <c r="E87" s="31"/>
    </row>
    <row r="88" spans="1:5" ht="30">
      <c r="A88" s="43">
        <v>971</v>
      </c>
      <c r="B88" s="9" t="s">
        <v>155</v>
      </c>
      <c r="C88" s="15"/>
      <c r="D88" s="31"/>
      <c r="E88" s="31"/>
    </row>
    <row r="89" spans="1:5" ht="30">
      <c r="A89" s="43">
        <v>972.973</v>
      </c>
      <c r="B89" s="9" t="s">
        <v>156</v>
      </c>
      <c r="C89" s="15"/>
      <c r="D89" s="31"/>
      <c r="E89" s="31"/>
    </row>
    <row r="90" spans="1:5" ht="15">
      <c r="A90" s="43">
        <v>974</v>
      </c>
      <c r="B90" s="8" t="s">
        <v>157</v>
      </c>
      <c r="C90" s="15"/>
      <c r="D90" s="31"/>
      <c r="E90" s="31"/>
    </row>
    <row r="91" spans="1:5" ht="15">
      <c r="A91" s="43" t="s">
        <v>57</v>
      </c>
      <c r="B91" s="8" t="s">
        <v>158</v>
      </c>
      <c r="C91" s="15"/>
      <c r="D91" s="31">
        <f>D92+D93</f>
        <v>8274.59</v>
      </c>
      <c r="E91" s="31">
        <f>E92+E93</f>
        <v>7545.58</v>
      </c>
    </row>
    <row r="92" spans="1:5" ht="15">
      <c r="A92" s="43">
        <v>960</v>
      </c>
      <c r="B92" s="8" t="s">
        <v>159</v>
      </c>
      <c r="C92" s="15"/>
      <c r="D92" s="31">
        <v>8274.59</v>
      </c>
      <c r="E92" s="31">
        <v>7545.58</v>
      </c>
    </row>
    <row r="93" spans="1:5" ht="15">
      <c r="A93" s="45">
        <v>961962963967</v>
      </c>
      <c r="B93" s="8" t="s">
        <v>160</v>
      </c>
      <c r="C93" s="15"/>
      <c r="D93" s="31"/>
      <c r="E93" s="31"/>
    </row>
    <row r="94" spans="1:5" ht="15">
      <c r="A94" s="43" t="s">
        <v>57</v>
      </c>
      <c r="B94" s="8" t="s">
        <v>161</v>
      </c>
      <c r="C94" s="15"/>
      <c r="D94" s="31">
        <f>D95+D96+D97+D98+D99+D100+D101</f>
        <v>1909980.9499999997</v>
      </c>
      <c r="E94" s="31">
        <f>E95+E96+E97+E98+E99+E100+E101</f>
        <v>675782.4800000002</v>
      </c>
    </row>
    <row r="95" spans="1:5" ht="15">
      <c r="A95" s="43">
        <v>22</v>
      </c>
      <c r="B95" s="8" t="s">
        <v>162</v>
      </c>
      <c r="C95" s="15"/>
      <c r="D95" s="31">
        <v>44765.890000000065</v>
      </c>
      <c r="E95" s="31">
        <v>92.70000000001164</v>
      </c>
    </row>
    <row r="96" spans="1:5" ht="15">
      <c r="A96" s="43">
        <v>23</v>
      </c>
      <c r="B96" s="8" t="s">
        <v>163</v>
      </c>
      <c r="C96" s="15"/>
      <c r="D96" s="31">
        <v>1293978.75</v>
      </c>
      <c r="E96" s="31">
        <v>282407.9</v>
      </c>
    </row>
    <row r="97" spans="1:5" ht="15">
      <c r="A97" s="43">
        <v>24</v>
      </c>
      <c r="B97" s="8" t="s">
        <v>164</v>
      </c>
      <c r="C97" s="15"/>
      <c r="D97" s="31">
        <v>17631.15</v>
      </c>
      <c r="E97" s="31">
        <v>13894.01</v>
      </c>
    </row>
    <row r="98" spans="1:5" ht="15">
      <c r="A98" s="43">
        <v>25</v>
      </c>
      <c r="B98" s="8" t="s">
        <v>165</v>
      </c>
      <c r="C98" s="15"/>
      <c r="D98" s="31">
        <v>32949.399999999994</v>
      </c>
      <c r="E98" s="31">
        <v>25470.48</v>
      </c>
    </row>
    <row r="99" spans="1:5" ht="15">
      <c r="A99" s="43">
        <v>26</v>
      </c>
      <c r="B99" s="8" t="s">
        <v>166</v>
      </c>
      <c r="C99" s="15"/>
      <c r="D99" s="31"/>
      <c r="E99" s="31"/>
    </row>
    <row r="100" spans="1:5" ht="15">
      <c r="A100" s="43">
        <v>21</v>
      </c>
      <c r="B100" s="8" t="s">
        <v>167</v>
      </c>
      <c r="C100" s="15"/>
      <c r="D100" s="31">
        <v>27635.28</v>
      </c>
      <c r="E100" s="31">
        <v>26374.370000000028</v>
      </c>
    </row>
    <row r="101" spans="1:5" ht="15">
      <c r="A101" s="43" t="s">
        <v>168</v>
      </c>
      <c r="B101" s="8" t="s">
        <v>169</v>
      </c>
      <c r="C101" s="15"/>
      <c r="D101" s="31">
        <v>493020.47999999986</v>
      </c>
      <c r="E101" s="31">
        <v>327543.02000000014</v>
      </c>
    </row>
    <row r="102" spans="1:5" ht="15">
      <c r="A102" s="43" t="s">
        <v>57</v>
      </c>
      <c r="B102" s="8" t="s">
        <v>170</v>
      </c>
      <c r="C102" s="15"/>
      <c r="D102" s="31">
        <f>D103+D104+D105+D106</f>
        <v>0</v>
      </c>
      <c r="E102" s="31">
        <f>E103+E104+E105+E106</f>
        <v>0</v>
      </c>
    </row>
    <row r="103" spans="1:5" ht="15">
      <c r="A103" s="43">
        <v>950.951</v>
      </c>
      <c r="B103" s="8" t="s">
        <v>171</v>
      </c>
      <c r="C103" s="15"/>
      <c r="D103" s="31"/>
      <c r="E103" s="31"/>
    </row>
    <row r="104" spans="1:5" ht="15">
      <c r="A104" s="43">
        <v>954</v>
      </c>
      <c r="B104" s="8" t="s">
        <v>172</v>
      </c>
      <c r="C104" s="15"/>
      <c r="D104" s="31"/>
      <c r="E104" s="31"/>
    </row>
    <row r="105" spans="1:5" ht="15">
      <c r="A105" s="43" t="s">
        <v>173</v>
      </c>
      <c r="B105" s="8" t="s">
        <v>174</v>
      </c>
      <c r="C105" s="15"/>
      <c r="D105" s="31"/>
      <c r="E105" s="31"/>
    </row>
    <row r="106" spans="1:5" ht="15">
      <c r="A106" s="43">
        <v>957</v>
      </c>
      <c r="B106" s="8" t="s">
        <v>175</v>
      </c>
      <c r="C106" s="15"/>
      <c r="D106" s="31"/>
      <c r="E106" s="31"/>
    </row>
    <row r="107" spans="1:5" ht="15">
      <c r="A107" s="43">
        <v>969</v>
      </c>
      <c r="B107" s="8" t="s">
        <v>176</v>
      </c>
      <c r="C107" s="15"/>
      <c r="D107" s="31"/>
      <c r="E107" s="31"/>
    </row>
    <row r="108" spans="1:5" ht="15.75">
      <c r="A108" s="43" t="s">
        <v>57</v>
      </c>
      <c r="B108" s="8" t="s">
        <v>177</v>
      </c>
      <c r="C108" s="15"/>
      <c r="D108" s="32">
        <f>D63+D66+D78+D94+D102+D107</f>
        <v>13754843.439999998</v>
      </c>
      <c r="E108" s="32">
        <f>E63+E66+E78+E94+E102+E107</f>
        <v>9061396.010000002</v>
      </c>
    </row>
    <row r="109" ht="19.5" customHeight="1"/>
    <row r="110" spans="1:2" ht="15">
      <c r="A110" s="87"/>
      <c r="B110" s="87"/>
    </row>
    <row r="111" spans="1:5" ht="15.75" customHeight="1">
      <c r="A111" s="34" t="s">
        <v>341</v>
      </c>
      <c r="B111" s="88" t="s">
        <v>342</v>
      </c>
      <c r="C111" s="88"/>
      <c r="D111" s="88"/>
      <c r="E111" s="88"/>
    </row>
    <row r="112" spans="1:5" ht="19.5" customHeight="1">
      <c r="A112" s="34" t="s">
        <v>347</v>
      </c>
      <c r="B112" s="88" t="s">
        <v>343</v>
      </c>
      <c r="C112" s="88"/>
      <c r="D112" s="88"/>
      <c r="E112" s="88"/>
    </row>
    <row r="113" spans="1:2" ht="15">
      <c r="A113" s="87"/>
      <c r="B113" s="87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B111:E111"/>
    <mergeCell ref="B112:E112"/>
    <mergeCell ref="A60:A61"/>
    <mergeCell ref="B60:B61"/>
    <mergeCell ref="C60:C61"/>
    <mergeCell ref="D60:E60"/>
    <mergeCell ref="A110:B110"/>
  </mergeCells>
  <printOptions/>
  <pageMargins left="0.35433070866141736" right="0.1968503937007874" top="0.31496062992125984" bottom="0.3149606299212598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3"/>
  <sheetViews>
    <sheetView tabSelected="1" zoomScalePageLayoutView="0" workbookViewId="0" topLeftCell="A106">
      <selection activeCell="D117" sqref="D117"/>
    </sheetView>
  </sheetViews>
  <sheetFormatPr defaultColWidth="9.140625" defaultRowHeight="15"/>
  <cols>
    <col min="1" max="1" width="17.8515625" style="0" customWidth="1"/>
    <col min="2" max="2" width="58.28125" style="0" customWidth="1"/>
    <col min="3" max="3" width="5.140625" style="0" customWidth="1"/>
    <col min="4" max="5" width="16.421875" style="0" customWidth="1"/>
  </cols>
  <sheetData>
    <row r="1" spans="1:5" ht="15">
      <c r="A1" s="87" t="s">
        <v>350</v>
      </c>
      <c r="B1" s="87"/>
      <c r="C1" s="18"/>
      <c r="D1" s="35" t="s">
        <v>348</v>
      </c>
      <c r="E1" s="35"/>
    </row>
    <row r="2" spans="1:5" ht="15">
      <c r="A2" s="87" t="s">
        <v>351</v>
      </c>
      <c r="B2" s="87"/>
      <c r="C2" s="18"/>
      <c r="D2" s="35" t="s">
        <v>349</v>
      </c>
      <c r="E2" s="35"/>
    </row>
    <row r="3" spans="1:5" ht="15">
      <c r="A3" s="87" t="s">
        <v>352</v>
      </c>
      <c r="B3" s="87"/>
      <c r="C3" s="18"/>
      <c r="D3" s="35"/>
      <c r="E3" s="35"/>
    </row>
    <row r="4" spans="1:2" ht="15">
      <c r="A4" s="17"/>
      <c r="B4" s="17"/>
    </row>
    <row r="5" spans="1:5" ht="15">
      <c r="A5" s="100" t="s">
        <v>296</v>
      </c>
      <c r="B5" s="100"/>
      <c r="C5" s="100"/>
      <c r="D5" s="100"/>
      <c r="E5" s="100"/>
    </row>
    <row r="6" spans="1:5" ht="15">
      <c r="A6" s="101" t="s">
        <v>357</v>
      </c>
      <c r="B6" s="101"/>
      <c r="C6" s="101"/>
      <c r="D6" s="101"/>
      <c r="E6" s="101"/>
    </row>
    <row r="7" spans="1:5" ht="15">
      <c r="A7" s="97" t="s">
        <v>59</v>
      </c>
      <c r="B7" s="97"/>
      <c r="C7" s="97" t="s">
        <v>1</v>
      </c>
      <c r="D7" s="98" t="s">
        <v>2</v>
      </c>
      <c r="E7" s="98"/>
    </row>
    <row r="8" spans="1:5" ht="30">
      <c r="A8" s="97"/>
      <c r="B8" s="97"/>
      <c r="C8" s="97"/>
      <c r="D8" s="30" t="s">
        <v>3</v>
      </c>
      <c r="E8" s="30" t="s">
        <v>4</v>
      </c>
    </row>
    <row r="9" spans="1:5" ht="15.75" customHeight="1">
      <c r="A9" s="30">
        <v>1</v>
      </c>
      <c r="B9" s="30">
        <v>2</v>
      </c>
      <c r="C9" s="27">
        <v>3</v>
      </c>
      <c r="D9" s="27">
        <v>4</v>
      </c>
      <c r="E9" s="27">
        <v>5</v>
      </c>
    </row>
    <row r="10" spans="1:5" ht="15">
      <c r="A10" s="11"/>
      <c r="B10" s="12" t="s">
        <v>179</v>
      </c>
      <c r="C10" s="16"/>
      <c r="D10" s="86">
        <f>D11+D20</f>
        <v>3356700.0600000015</v>
      </c>
      <c r="E10" s="86">
        <f>E11+E20</f>
        <v>2652512.240000001</v>
      </c>
    </row>
    <row r="11" spans="1:5" ht="15">
      <c r="A11" s="47"/>
      <c r="B11" s="12" t="s">
        <v>180</v>
      </c>
      <c r="C11" s="16"/>
      <c r="D11" s="37">
        <f>D12+D13+D14+D15+D16+D17+D18+D19</f>
        <v>3269083.0600000015</v>
      </c>
      <c r="E11" s="37">
        <f>E12+E13+E14+E15+E16+E17+E18+E19</f>
        <v>2569470.280000001</v>
      </c>
    </row>
    <row r="12" spans="1:5" ht="15">
      <c r="A12" s="47">
        <v>750</v>
      </c>
      <c r="B12" s="13" t="s">
        <v>181</v>
      </c>
      <c r="C12" s="16"/>
      <c r="D12" s="37">
        <v>5387172.240000001</v>
      </c>
      <c r="E12" s="37">
        <v>3291033.070000001</v>
      </c>
    </row>
    <row r="13" spans="1:5" ht="15">
      <c r="A13" s="47">
        <v>752</v>
      </c>
      <c r="B13" s="13" t="s">
        <v>182</v>
      </c>
      <c r="C13" s="16"/>
      <c r="D13" s="37">
        <v>10025.83</v>
      </c>
      <c r="E13" s="37">
        <v>10088.42</v>
      </c>
    </row>
    <row r="14" spans="1:5" ht="30">
      <c r="A14" s="47">
        <v>753</v>
      </c>
      <c r="B14" s="13" t="s">
        <v>183</v>
      </c>
      <c r="C14" s="16"/>
      <c r="D14" s="37"/>
      <c r="E14" s="37"/>
    </row>
    <row r="15" spans="1:5" ht="15">
      <c r="A15" s="47">
        <v>754</v>
      </c>
      <c r="B15" s="13" t="s">
        <v>184</v>
      </c>
      <c r="C15" s="16"/>
      <c r="D15" s="37"/>
      <c r="E15" s="37"/>
    </row>
    <row r="16" spans="1:5" ht="30">
      <c r="A16" s="47">
        <v>755</v>
      </c>
      <c r="B16" s="13" t="s">
        <v>185</v>
      </c>
      <c r="C16" s="16"/>
      <c r="D16" s="38">
        <v>-1625026.0899999999</v>
      </c>
      <c r="E16" s="38">
        <v>-336893.88000000006</v>
      </c>
    </row>
    <row r="17" spans="1:5" ht="15">
      <c r="A17" s="47">
        <v>756</v>
      </c>
      <c r="B17" s="13" t="s">
        <v>186</v>
      </c>
      <c r="C17" s="16"/>
      <c r="D17" s="38">
        <v>-1384144.66</v>
      </c>
      <c r="E17" s="38">
        <v>-350231.54000000004</v>
      </c>
    </row>
    <row r="18" spans="1:5" ht="15">
      <c r="A18" s="47">
        <v>757</v>
      </c>
      <c r="B18" s="13" t="s">
        <v>187</v>
      </c>
      <c r="C18" s="16"/>
      <c r="D18" s="37"/>
      <c r="E18" s="37"/>
    </row>
    <row r="19" spans="1:5" ht="15">
      <c r="A19" s="47">
        <v>758</v>
      </c>
      <c r="B19" s="13" t="s">
        <v>188</v>
      </c>
      <c r="C19" s="16"/>
      <c r="D19" s="37">
        <v>881055.74</v>
      </c>
      <c r="E19" s="38">
        <v>-44525.79</v>
      </c>
    </row>
    <row r="20" spans="1:5" ht="15">
      <c r="A20" s="47"/>
      <c r="B20" s="12" t="s">
        <v>189</v>
      </c>
      <c r="C20" s="16"/>
      <c r="D20" s="86">
        <f>ROUNDUP(D21+D22+D23+D24,0)</f>
        <v>87617</v>
      </c>
      <c r="E20" s="37">
        <f>E21+E22+E23+E24</f>
        <v>83041.96</v>
      </c>
    </row>
    <row r="21" spans="1:5" ht="15">
      <c r="A21" s="47">
        <v>760</v>
      </c>
      <c r="B21" s="13" t="s">
        <v>190</v>
      </c>
      <c r="C21" s="16"/>
      <c r="D21" s="37">
        <v>4996.5</v>
      </c>
      <c r="E21" s="37"/>
    </row>
    <row r="22" spans="1:5" ht="17.25" customHeight="1">
      <c r="A22" s="47">
        <v>764</v>
      </c>
      <c r="B22" s="13" t="s">
        <v>191</v>
      </c>
      <c r="C22" s="16"/>
      <c r="D22" s="37">
        <v>279.95</v>
      </c>
      <c r="E22" s="37">
        <v>1101.96</v>
      </c>
    </row>
    <row r="23" spans="1:5" ht="15">
      <c r="A23" s="47">
        <v>768</v>
      </c>
      <c r="B23" s="13" t="s">
        <v>192</v>
      </c>
      <c r="C23" s="16"/>
      <c r="D23" s="37"/>
      <c r="E23" s="37"/>
    </row>
    <row r="24" spans="1:5" ht="17.25" customHeight="1">
      <c r="A24" s="47">
        <v>769</v>
      </c>
      <c r="B24" s="13" t="s">
        <v>193</v>
      </c>
      <c r="C24" s="16"/>
      <c r="D24" s="37">
        <v>82340</v>
      </c>
      <c r="E24" s="37">
        <v>81940</v>
      </c>
    </row>
    <row r="25" spans="1:5" ht="15.75" customHeight="1">
      <c r="A25" s="47"/>
      <c r="B25" s="12" t="s">
        <v>194</v>
      </c>
      <c r="C25" s="16"/>
      <c r="D25" s="86">
        <f>ROUNDDOWN(D26+D37+D43,0)</f>
        <v>1449482</v>
      </c>
      <c r="E25" s="86">
        <f>E26+E37+E43</f>
        <v>1364767.9399999997</v>
      </c>
    </row>
    <row r="26" spans="1:5" ht="17.25" customHeight="1">
      <c r="A26" s="47"/>
      <c r="B26" s="12" t="s">
        <v>195</v>
      </c>
      <c r="C26" s="16"/>
      <c r="D26" s="37">
        <f>D27+D28+D29+D30+D31+D32+D33+D34+D35+D36</f>
        <v>1104217.3500000003</v>
      </c>
      <c r="E26" s="37">
        <f>E27+E28+E29+E30+E31+E32+E33+E34+E35+E36</f>
        <v>1081096.3599999996</v>
      </c>
    </row>
    <row r="27" spans="1:5" ht="15.75" customHeight="1">
      <c r="A27" s="47">
        <v>400</v>
      </c>
      <c r="B27" s="13" t="s">
        <v>196</v>
      </c>
      <c r="C27" s="16"/>
      <c r="D27" s="37">
        <v>1355936.37</v>
      </c>
      <c r="E27" s="37">
        <v>642757.6899999998</v>
      </c>
    </row>
    <row r="28" spans="1:5" ht="15.75" customHeight="1">
      <c r="A28" s="47"/>
      <c r="B28" s="13" t="s">
        <v>197</v>
      </c>
      <c r="C28" s="16"/>
      <c r="D28" s="37">
        <v>128742.34</v>
      </c>
      <c r="E28" s="37"/>
    </row>
    <row r="29" spans="1:5" ht="30" customHeight="1">
      <c r="A29" s="47">
        <v>402</v>
      </c>
      <c r="B29" s="13" t="s">
        <v>198</v>
      </c>
      <c r="C29" s="16"/>
      <c r="D29" s="38">
        <v>-33380.490000000005</v>
      </c>
      <c r="E29" s="38">
        <v>-13059.66</v>
      </c>
    </row>
    <row r="30" spans="1:5" ht="27.75" customHeight="1">
      <c r="A30" s="47">
        <v>403</v>
      </c>
      <c r="B30" s="13" t="s">
        <v>199</v>
      </c>
      <c r="C30" s="16"/>
      <c r="D30" s="37">
        <v>10452.06</v>
      </c>
      <c r="E30" s="37">
        <v>11631.66</v>
      </c>
    </row>
    <row r="31" spans="1:5" ht="28.5" customHeight="1">
      <c r="A31" s="47">
        <v>404</v>
      </c>
      <c r="B31" s="13" t="s">
        <v>200</v>
      </c>
      <c r="C31" s="16"/>
      <c r="D31" s="38">
        <v>-462549.1</v>
      </c>
      <c r="E31" s="38">
        <v>-10269.68</v>
      </c>
    </row>
    <row r="32" spans="1:5" ht="19.5" customHeight="1">
      <c r="A32" s="47">
        <v>405</v>
      </c>
      <c r="B32" s="13" t="s">
        <v>201</v>
      </c>
      <c r="C32" s="16"/>
      <c r="D32" s="38">
        <v>-489680.70999999996</v>
      </c>
      <c r="E32" s="37">
        <v>260866.86999999994</v>
      </c>
    </row>
    <row r="33" spans="1:5" ht="27.75" customHeight="1">
      <c r="A33" s="47">
        <v>406</v>
      </c>
      <c r="B33" s="13" t="s">
        <v>202</v>
      </c>
      <c r="C33" s="16"/>
      <c r="D33" s="37">
        <v>464019.51</v>
      </c>
      <c r="E33" s="37">
        <v>19605.629999999997</v>
      </c>
    </row>
    <row r="34" spans="1:5" ht="30" customHeight="1">
      <c r="A34" s="47">
        <v>407</v>
      </c>
      <c r="B34" s="13" t="s">
        <v>361</v>
      </c>
      <c r="C34" s="16"/>
      <c r="D34" s="37">
        <v>130677.37</v>
      </c>
      <c r="E34" s="37">
        <v>169563.8499999999</v>
      </c>
    </row>
    <row r="35" spans="1:5" ht="28.5" customHeight="1">
      <c r="A35" s="47">
        <v>408</v>
      </c>
      <c r="B35" s="13" t="s">
        <v>203</v>
      </c>
      <c r="C35" s="16"/>
      <c r="D35" s="37"/>
      <c r="E35" s="37"/>
    </row>
    <row r="36" spans="1:5" ht="15.75" customHeight="1">
      <c r="A36" s="47">
        <v>409</v>
      </c>
      <c r="B36" s="13" t="s">
        <v>204</v>
      </c>
      <c r="C36" s="16"/>
      <c r="D36" s="37"/>
      <c r="E36" s="37"/>
    </row>
    <row r="37" spans="1:5" ht="15.75" customHeight="1">
      <c r="A37" s="47"/>
      <c r="B37" s="12" t="s">
        <v>205</v>
      </c>
      <c r="C37" s="16"/>
      <c r="D37" s="37">
        <f>D38+D39+D40+D41+D42</f>
        <v>0</v>
      </c>
      <c r="E37" s="37">
        <f>E38+E39+E40+E41+E42</f>
        <v>0</v>
      </c>
    </row>
    <row r="38" spans="1:5" ht="18.75" customHeight="1">
      <c r="A38" s="47" t="s">
        <v>206</v>
      </c>
      <c r="B38" s="13" t="s">
        <v>207</v>
      </c>
      <c r="C38" s="16"/>
      <c r="D38" s="37"/>
      <c r="E38" s="37"/>
    </row>
    <row r="39" spans="1:5" ht="17.25" customHeight="1">
      <c r="A39" s="47" t="s">
        <v>208</v>
      </c>
      <c r="B39" s="13" t="s">
        <v>209</v>
      </c>
      <c r="C39" s="16"/>
      <c r="D39" s="37"/>
      <c r="E39" s="37"/>
    </row>
    <row r="40" spans="1:5" ht="17.25" customHeight="1">
      <c r="A40" s="47">
        <v>415</v>
      </c>
      <c r="B40" s="13" t="s">
        <v>210</v>
      </c>
      <c r="C40" s="16"/>
      <c r="D40" s="37"/>
      <c r="E40" s="37"/>
    </row>
    <row r="41" spans="1:5" ht="15.75" customHeight="1">
      <c r="A41" s="47">
        <v>416.417</v>
      </c>
      <c r="B41" s="13" t="s">
        <v>211</v>
      </c>
      <c r="C41" s="16"/>
      <c r="D41" s="37"/>
      <c r="E41" s="37"/>
    </row>
    <row r="42" spans="1:5" ht="15.75" customHeight="1">
      <c r="A42" s="47">
        <v>418.419</v>
      </c>
      <c r="B42" s="13" t="s">
        <v>212</v>
      </c>
      <c r="C42" s="16"/>
      <c r="D42" s="37"/>
      <c r="E42" s="37"/>
    </row>
    <row r="43" spans="1:5" ht="18" customHeight="1">
      <c r="A43" s="47"/>
      <c r="B43" s="12" t="s">
        <v>213</v>
      </c>
      <c r="C43" s="16"/>
      <c r="D43" s="86">
        <f>ROUNDDOWN(D44+D45+D46+D47+D48+D49+D50+D51+D52,0)</f>
        <v>345265</v>
      </c>
      <c r="E43" s="86">
        <f>E44+E45+E46+E47+E48+E49+E50+E51+E52</f>
        <v>283671.58</v>
      </c>
    </row>
    <row r="44" spans="1:5" ht="15.75" customHeight="1">
      <c r="A44" s="47">
        <v>420</v>
      </c>
      <c r="B44" s="13" t="s">
        <v>214</v>
      </c>
      <c r="C44" s="16"/>
      <c r="D44" s="37">
        <v>69841.84000000003</v>
      </c>
      <c r="E44" s="37">
        <v>27245.200000000004</v>
      </c>
    </row>
    <row r="45" spans="1:5" ht="15.75" customHeight="1">
      <c r="A45" s="47">
        <v>421</v>
      </c>
      <c r="B45" s="13" t="s">
        <v>215</v>
      </c>
      <c r="C45" s="16"/>
      <c r="D45" s="37"/>
      <c r="E45" s="37"/>
    </row>
    <row r="46" spans="1:5" ht="15.75" customHeight="1">
      <c r="A46" s="47">
        <v>422</v>
      </c>
      <c r="B46" s="13" t="s">
        <v>216</v>
      </c>
      <c r="C46" s="16"/>
      <c r="D46" s="37">
        <v>128725.29</v>
      </c>
      <c r="E46" s="37">
        <v>118377.01</v>
      </c>
    </row>
    <row r="47" spans="1:5" ht="18" customHeight="1">
      <c r="A47" s="47">
        <v>423</v>
      </c>
      <c r="B47" s="13" t="s">
        <v>217</v>
      </c>
      <c r="C47" s="16"/>
      <c r="D47" s="37">
        <v>35377.22</v>
      </c>
      <c r="E47" s="37">
        <v>28902.96</v>
      </c>
    </row>
    <row r="48" spans="1:5" ht="17.25" customHeight="1">
      <c r="A48" s="47">
        <v>424</v>
      </c>
      <c r="B48" s="13" t="s">
        <v>218</v>
      </c>
      <c r="C48" s="16"/>
      <c r="D48" s="37">
        <v>111321.20999999999</v>
      </c>
      <c r="E48" s="37">
        <v>107128.72</v>
      </c>
    </row>
    <row r="49" spans="1:5" ht="16.5" customHeight="1">
      <c r="A49" s="47">
        <v>429</v>
      </c>
      <c r="B49" s="13" t="s">
        <v>219</v>
      </c>
      <c r="C49" s="16"/>
      <c r="D49" s="37"/>
      <c r="E49" s="37">
        <v>2017.6899999999998</v>
      </c>
    </row>
    <row r="50" spans="1:5" ht="29.25" customHeight="1">
      <c r="A50" s="47">
        <v>460</v>
      </c>
      <c r="B50" s="13" t="s">
        <v>220</v>
      </c>
      <c r="C50" s="16"/>
      <c r="D50" s="37"/>
      <c r="E50" s="37"/>
    </row>
    <row r="51" spans="1:5" ht="18" customHeight="1">
      <c r="A51" s="47">
        <v>463</v>
      </c>
      <c r="B51" s="13" t="s">
        <v>221</v>
      </c>
      <c r="C51" s="16"/>
      <c r="D51" s="37"/>
      <c r="E51" s="37"/>
    </row>
    <row r="52" spans="1:5" ht="15" customHeight="1">
      <c r="A52" s="47">
        <v>462.469</v>
      </c>
      <c r="B52" s="13" t="s">
        <v>222</v>
      </c>
      <c r="C52" s="16"/>
      <c r="D52" s="37"/>
      <c r="E52" s="37"/>
    </row>
    <row r="53" spans="1:5" ht="15.75" customHeight="1">
      <c r="A53" s="47"/>
      <c r="B53" s="12" t="s">
        <v>223</v>
      </c>
      <c r="C53" s="16"/>
      <c r="D53" s="86">
        <f>D10-D25</f>
        <v>1907218.0600000015</v>
      </c>
      <c r="E53" s="86">
        <f>E10-E25</f>
        <v>1287744.3000000014</v>
      </c>
    </row>
    <row r="54" spans="1:5" ht="19.5" customHeight="1">
      <c r="A54" s="47"/>
      <c r="B54" s="12" t="s">
        <v>224</v>
      </c>
      <c r="C54" s="16"/>
      <c r="D54" s="86">
        <f>D55-D56+D57+D58+D62+D67+D74-D75</f>
        <v>1251117.08</v>
      </c>
      <c r="E54" s="86">
        <f>E55-E56+E57+E58+E62+E67+E74-E75</f>
        <v>1211805.8499999999</v>
      </c>
    </row>
    <row r="55" spans="1:5" ht="18.75" customHeight="1">
      <c r="A55" s="47"/>
      <c r="B55" s="12" t="s">
        <v>225</v>
      </c>
      <c r="C55" s="16"/>
      <c r="D55" s="37">
        <v>1239881.5199999998</v>
      </c>
      <c r="E55" s="37"/>
    </row>
    <row r="56" spans="1:5" ht="16.5" customHeight="1">
      <c r="A56" s="47"/>
      <c r="B56" s="12" t="s">
        <v>226</v>
      </c>
      <c r="C56" s="16"/>
      <c r="D56" s="37">
        <v>84707.91</v>
      </c>
      <c r="E56" s="37">
        <v>0</v>
      </c>
    </row>
    <row r="57" spans="1:5" ht="18" customHeight="1">
      <c r="A57" s="47"/>
      <c r="B57" s="12" t="s">
        <v>227</v>
      </c>
      <c r="C57" s="16"/>
      <c r="D57" s="37">
        <v>19846.74</v>
      </c>
      <c r="E57" s="37">
        <v>63159.75</v>
      </c>
    </row>
    <row r="58" spans="1:5" ht="15">
      <c r="A58" s="48"/>
      <c r="B58" s="12" t="s">
        <v>228</v>
      </c>
      <c r="C58" s="16"/>
      <c r="D58" s="37">
        <f>D59+D60+D61</f>
        <v>158254.63</v>
      </c>
      <c r="E58" s="37">
        <f>E59+E60+E61</f>
        <v>439458.69000000006</v>
      </c>
    </row>
    <row r="59" spans="1:5" ht="18" customHeight="1">
      <c r="A59" s="47"/>
      <c r="B59" s="13" t="s">
        <v>229</v>
      </c>
      <c r="C59" s="16"/>
      <c r="D59" s="37">
        <v>93763.54000000001</v>
      </c>
      <c r="E59" s="37">
        <v>252953.45</v>
      </c>
    </row>
    <row r="60" spans="1:5" ht="15">
      <c r="A60" s="47"/>
      <c r="B60" s="13" t="s">
        <v>230</v>
      </c>
      <c r="C60" s="16"/>
      <c r="D60" s="37">
        <v>63179.13999999999</v>
      </c>
      <c r="E60" s="37">
        <v>175807.48000000004</v>
      </c>
    </row>
    <row r="61" spans="1:5" ht="15">
      <c r="A61" s="47"/>
      <c r="B61" s="13" t="s">
        <v>231</v>
      </c>
      <c r="C61" s="16"/>
      <c r="D61" s="37">
        <v>1311.95</v>
      </c>
      <c r="E61" s="37">
        <v>10697.76</v>
      </c>
    </row>
    <row r="62" spans="1:5" ht="15">
      <c r="A62" s="48"/>
      <c r="B62" s="12" t="s">
        <v>232</v>
      </c>
      <c r="C62" s="16"/>
      <c r="D62" s="37">
        <f>D63+D64+D65+D66</f>
        <v>3802.6600000000003</v>
      </c>
      <c r="E62" s="37">
        <f>E63+E64+E65+E66</f>
        <v>40967.86000000001</v>
      </c>
    </row>
    <row r="63" spans="1:5" ht="30">
      <c r="A63" s="47"/>
      <c r="B63" s="13" t="s">
        <v>233</v>
      </c>
      <c r="C63" s="16"/>
      <c r="D63" s="37"/>
      <c r="E63" s="37">
        <v>93.4</v>
      </c>
    </row>
    <row r="64" spans="1:5" ht="14.25" customHeight="1">
      <c r="A64" s="47"/>
      <c r="B64" s="13" t="s">
        <v>234</v>
      </c>
      <c r="C64" s="16"/>
      <c r="D64" s="37">
        <v>1387.51</v>
      </c>
      <c r="E64" s="37">
        <v>18042.52</v>
      </c>
    </row>
    <row r="65" spans="1:5" ht="15.75" customHeight="1">
      <c r="A65" s="47"/>
      <c r="B65" s="13" t="s">
        <v>235</v>
      </c>
      <c r="C65" s="16"/>
      <c r="D65" s="37">
        <v>1979.79</v>
      </c>
      <c r="E65" s="37">
        <v>22194.04</v>
      </c>
    </row>
    <row r="66" spans="1:5" ht="15">
      <c r="A66" s="47"/>
      <c r="B66" s="13" t="s">
        <v>236</v>
      </c>
      <c r="C66" s="16"/>
      <c r="D66" s="37">
        <v>435.36</v>
      </c>
      <c r="E66" s="37">
        <v>637.9</v>
      </c>
    </row>
    <row r="67" spans="1:5" ht="15">
      <c r="A67" s="48"/>
      <c r="B67" s="12" t="s">
        <v>237</v>
      </c>
      <c r="C67" s="16"/>
      <c r="D67" s="37">
        <f>ROUNDDOWN(D68+D69+D70+D71+D72+D73,0)</f>
        <v>56295</v>
      </c>
      <c r="E67" s="37">
        <f>E68+E69+E70+E71+E72+E73</f>
        <v>702947.9900000001</v>
      </c>
    </row>
    <row r="68" spans="1:5" ht="43.5" customHeight="1">
      <c r="A68" s="47"/>
      <c r="B68" s="13" t="s">
        <v>238</v>
      </c>
      <c r="C68" s="16"/>
      <c r="D68" s="37">
        <v>6658.37</v>
      </c>
      <c r="E68" s="37">
        <v>134242.35</v>
      </c>
    </row>
    <row r="69" spans="1:5" ht="15.75" customHeight="1">
      <c r="A69" s="47"/>
      <c r="B69" s="13" t="s">
        <v>239</v>
      </c>
      <c r="C69" s="16"/>
      <c r="D69" s="37">
        <v>27710.1</v>
      </c>
      <c r="E69" s="37">
        <v>274540.60000000003</v>
      </c>
    </row>
    <row r="70" spans="1:5" ht="15.75" customHeight="1">
      <c r="A70" s="47"/>
      <c r="B70" s="13" t="s">
        <v>240</v>
      </c>
      <c r="C70" s="16"/>
      <c r="D70" s="37">
        <v>6868.16</v>
      </c>
      <c r="E70" s="37">
        <v>7746.83</v>
      </c>
    </row>
    <row r="71" spans="1:5" ht="15.75" customHeight="1">
      <c r="A71" s="47"/>
      <c r="B71" s="13" t="s">
        <v>241</v>
      </c>
      <c r="C71" s="16"/>
      <c r="D71" s="37">
        <v>898.03</v>
      </c>
      <c r="E71" s="37">
        <v>2371.93</v>
      </c>
    </row>
    <row r="72" spans="1:5" ht="15.75" customHeight="1">
      <c r="A72" s="47"/>
      <c r="B72" s="13" t="s">
        <v>242</v>
      </c>
      <c r="C72" s="16"/>
      <c r="D72" s="37">
        <v>2881.02</v>
      </c>
      <c r="E72" s="37">
        <v>228630.69000000003</v>
      </c>
    </row>
    <row r="73" spans="1:5" ht="15.75" customHeight="1">
      <c r="A73" s="47"/>
      <c r="B73" s="13" t="s">
        <v>243</v>
      </c>
      <c r="C73" s="16"/>
      <c r="D73" s="37">
        <v>11280.289999999999</v>
      </c>
      <c r="E73" s="37">
        <v>55415.59</v>
      </c>
    </row>
    <row r="74" spans="1:5" ht="15.75" customHeight="1">
      <c r="A74" s="47"/>
      <c r="B74" s="12" t="s">
        <v>244</v>
      </c>
      <c r="C74" s="16"/>
      <c r="D74" s="37">
        <v>22492.62</v>
      </c>
      <c r="E74" s="37">
        <v>48250.14000000001</v>
      </c>
    </row>
    <row r="75" spans="1:5" ht="15.75" customHeight="1">
      <c r="A75" s="47">
        <v>706</v>
      </c>
      <c r="B75" s="12" t="s">
        <v>245</v>
      </c>
      <c r="C75" s="16"/>
      <c r="D75" s="37">
        <v>164748.18</v>
      </c>
      <c r="E75" s="37">
        <v>82978.58</v>
      </c>
    </row>
    <row r="76" spans="1:5" ht="15.75" customHeight="1">
      <c r="A76" s="47"/>
      <c r="B76" s="12" t="s">
        <v>246</v>
      </c>
      <c r="C76" s="16"/>
      <c r="D76" s="86">
        <v>656098.5500000012</v>
      </c>
      <c r="E76" s="86">
        <v>75938.45000000158</v>
      </c>
    </row>
    <row r="77" spans="1:5" ht="15.75" customHeight="1">
      <c r="A77" s="47"/>
      <c r="B77" s="12" t="s">
        <v>247</v>
      </c>
      <c r="C77" s="16"/>
      <c r="D77" s="86">
        <v>188968.34999999998</v>
      </c>
      <c r="E77" s="86">
        <v>109994.5</v>
      </c>
    </row>
    <row r="78" spans="1:5" ht="31.5" customHeight="1">
      <c r="A78" s="47"/>
      <c r="B78" s="12" t="s">
        <v>248</v>
      </c>
      <c r="C78" s="16"/>
      <c r="D78" s="37">
        <f>D79++D80+D81+D82+D83+D84</f>
        <v>105555</v>
      </c>
      <c r="E78" s="37"/>
    </row>
    <row r="79" spans="1:5" ht="15.75" customHeight="1">
      <c r="A79" s="47">
        <v>770</v>
      </c>
      <c r="B79" s="13" t="s">
        <v>249</v>
      </c>
      <c r="C79" s="16"/>
      <c r="D79" s="37">
        <v>105555</v>
      </c>
      <c r="E79" s="37"/>
    </row>
    <row r="80" spans="1:5" ht="29.25" customHeight="1">
      <c r="A80" s="47">
        <v>771</v>
      </c>
      <c r="B80" s="13" t="s">
        <v>250</v>
      </c>
      <c r="C80" s="16"/>
      <c r="D80" s="37"/>
      <c r="E80" s="37"/>
    </row>
    <row r="81" spans="1:5" ht="16.5" customHeight="1">
      <c r="A81" s="47">
        <v>772</v>
      </c>
      <c r="B81" s="13" t="s">
        <v>251</v>
      </c>
      <c r="C81" s="16"/>
      <c r="D81" s="37"/>
      <c r="E81" s="37"/>
    </row>
    <row r="82" spans="1:5" ht="15" customHeight="1">
      <c r="A82" s="47">
        <v>774</v>
      </c>
      <c r="B82" s="13" t="s">
        <v>252</v>
      </c>
      <c r="C82" s="16"/>
      <c r="D82" s="37"/>
      <c r="E82" s="37"/>
    </row>
    <row r="83" spans="1:5" ht="15.75" customHeight="1">
      <c r="A83" s="47">
        <v>775</v>
      </c>
      <c r="B83" s="13" t="s">
        <v>253</v>
      </c>
      <c r="C83" s="16"/>
      <c r="D83" s="37"/>
      <c r="E83" s="37"/>
    </row>
    <row r="84" spans="1:5" ht="14.25" customHeight="1">
      <c r="A84" s="49" t="s">
        <v>254</v>
      </c>
      <c r="B84" s="13" t="s">
        <v>255</v>
      </c>
      <c r="C84" s="16"/>
      <c r="D84" s="37"/>
      <c r="E84" s="37"/>
    </row>
    <row r="85" spans="1:5" ht="27.75" customHeight="1">
      <c r="A85" s="47"/>
      <c r="B85" s="12" t="s">
        <v>256</v>
      </c>
      <c r="C85" s="16"/>
      <c r="D85" s="37">
        <f>D86+D87+D88+D89+D90+D91</f>
        <v>0</v>
      </c>
      <c r="E85" s="37"/>
    </row>
    <row r="86" spans="1:5" ht="17.25" customHeight="1">
      <c r="A86" s="47">
        <v>730</v>
      </c>
      <c r="B86" s="13" t="s">
        <v>257</v>
      </c>
      <c r="C86" s="16"/>
      <c r="D86" s="37"/>
      <c r="E86" s="37"/>
    </row>
    <row r="87" spans="1:5" ht="18" customHeight="1">
      <c r="A87" s="47">
        <v>732</v>
      </c>
      <c r="B87" s="13" t="s">
        <v>258</v>
      </c>
      <c r="C87" s="16"/>
      <c r="D87" s="37"/>
      <c r="E87" s="37"/>
    </row>
    <row r="88" spans="1:5" ht="18.75" customHeight="1">
      <c r="A88" s="47">
        <v>734</v>
      </c>
      <c r="B88" s="13" t="s">
        <v>259</v>
      </c>
      <c r="C88" s="16"/>
      <c r="D88" s="37"/>
      <c r="E88" s="37"/>
    </row>
    <row r="89" spans="1:5" ht="15.75" customHeight="1">
      <c r="A89" s="47">
        <v>735</v>
      </c>
      <c r="B89" s="13" t="s">
        <v>260</v>
      </c>
      <c r="C89" s="16"/>
      <c r="D89" s="37"/>
      <c r="E89" s="37"/>
    </row>
    <row r="90" spans="1:5" ht="18" customHeight="1">
      <c r="A90" s="49" t="s">
        <v>261</v>
      </c>
      <c r="B90" s="13" t="s">
        <v>262</v>
      </c>
      <c r="C90" s="16"/>
      <c r="D90" s="37"/>
      <c r="E90" s="37"/>
    </row>
    <row r="91" spans="1:5" ht="30" customHeight="1">
      <c r="A91" s="49" t="s">
        <v>263</v>
      </c>
      <c r="B91" s="13" t="s">
        <v>264</v>
      </c>
      <c r="C91" s="16"/>
      <c r="D91" s="37"/>
      <c r="E91" s="37"/>
    </row>
    <row r="92" spans="1:5" ht="33.75" customHeight="1">
      <c r="A92" s="47"/>
      <c r="B92" s="12" t="s">
        <v>265</v>
      </c>
      <c r="C92" s="16"/>
      <c r="D92" s="86">
        <f>D78-D85</f>
        <v>105555</v>
      </c>
      <c r="E92" s="86">
        <f>E78-E85</f>
        <v>0</v>
      </c>
    </row>
    <row r="93" spans="1:5" ht="32.25" customHeight="1">
      <c r="A93" s="47"/>
      <c r="B93" s="12" t="s">
        <v>266</v>
      </c>
      <c r="C93" s="16"/>
      <c r="D93" s="86">
        <f>D94+D95+D96+D97+D98+D99+D100</f>
        <v>97480.11</v>
      </c>
      <c r="E93" s="86">
        <f>E94+E95+E96+E97+E98+E99+E100</f>
        <v>114157.93000000001</v>
      </c>
    </row>
    <row r="94" spans="1:5" ht="17.25" customHeight="1">
      <c r="A94" s="47">
        <v>770</v>
      </c>
      <c r="B94" s="13" t="s">
        <v>267</v>
      </c>
      <c r="C94" s="16"/>
      <c r="D94" s="37">
        <v>54937</v>
      </c>
      <c r="E94" s="37">
        <v>99715.52</v>
      </c>
    </row>
    <row r="95" spans="1:5" ht="15.75" customHeight="1">
      <c r="A95" s="47">
        <v>772</v>
      </c>
      <c r="B95" s="13" t="s">
        <v>268</v>
      </c>
      <c r="C95" s="16"/>
      <c r="D95" s="37"/>
      <c r="E95" s="37">
        <v>0</v>
      </c>
    </row>
    <row r="96" spans="1:5" ht="15.75" customHeight="1">
      <c r="A96" s="50">
        <v>771774</v>
      </c>
      <c r="B96" s="13" t="s">
        <v>269</v>
      </c>
      <c r="C96" s="16"/>
      <c r="D96" s="37"/>
      <c r="E96" s="37">
        <v>0</v>
      </c>
    </row>
    <row r="97" spans="1:5" ht="14.25" customHeight="1">
      <c r="A97" s="47">
        <v>773</v>
      </c>
      <c r="B97" s="13" t="s">
        <v>270</v>
      </c>
      <c r="C97" s="16"/>
      <c r="D97" s="37"/>
      <c r="E97" s="37">
        <v>0</v>
      </c>
    </row>
    <row r="98" spans="1:5" ht="15" customHeight="1">
      <c r="A98" s="49" t="s">
        <v>271</v>
      </c>
      <c r="B98" s="13" t="s">
        <v>272</v>
      </c>
      <c r="C98" s="16"/>
      <c r="D98" s="37">
        <v>942.97</v>
      </c>
      <c r="E98" s="37">
        <v>630</v>
      </c>
    </row>
    <row r="99" spans="1:5" ht="15" customHeight="1">
      <c r="A99" s="47" t="s">
        <v>273</v>
      </c>
      <c r="B99" s="13" t="s">
        <v>274</v>
      </c>
      <c r="C99" s="16"/>
      <c r="D99" s="37"/>
      <c r="E99" s="37">
        <v>0</v>
      </c>
    </row>
    <row r="100" spans="1:5" ht="15" customHeight="1">
      <c r="A100" s="49" t="s">
        <v>275</v>
      </c>
      <c r="B100" s="13" t="s">
        <v>276</v>
      </c>
      <c r="C100" s="16"/>
      <c r="D100" s="37">
        <v>41600.14</v>
      </c>
      <c r="E100" s="37">
        <v>13812.409999999998</v>
      </c>
    </row>
    <row r="101" spans="1:5" ht="30" customHeight="1">
      <c r="A101" s="47"/>
      <c r="B101" s="12" t="s">
        <v>277</v>
      </c>
      <c r="C101" s="16"/>
      <c r="D101" s="86">
        <f>D102+D103+D104+D105+D106+D107+D108</f>
        <v>14067.349999999999</v>
      </c>
      <c r="E101" s="86">
        <f>E102+E103+E104+E105+E106+E107+E108</f>
        <v>4163.43</v>
      </c>
    </row>
    <row r="102" spans="1:5" ht="18" customHeight="1">
      <c r="A102" s="47">
        <v>730</v>
      </c>
      <c r="B102" s="13" t="s">
        <v>278</v>
      </c>
      <c r="C102" s="16"/>
      <c r="D102" s="37"/>
      <c r="E102" s="37">
        <v>0</v>
      </c>
    </row>
    <row r="103" spans="1:5" ht="17.25" customHeight="1">
      <c r="A103" s="47">
        <v>732</v>
      </c>
      <c r="B103" s="13" t="s">
        <v>279</v>
      </c>
      <c r="C103" s="16"/>
      <c r="D103" s="37"/>
      <c r="E103" s="37"/>
    </row>
    <row r="104" spans="1:5" ht="15.75" customHeight="1">
      <c r="A104" s="47">
        <v>734</v>
      </c>
      <c r="B104" s="13" t="s">
        <v>280</v>
      </c>
      <c r="C104" s="16"/>
      <c r="D104" s="37"/>
      <c r="E104" s="37"/>
    </row>
    <row r="105" spans="1:5" ht="15.75" customHeight="1">
      <c r="A105" s="49" t="s">
        <v>281</v>
      </c>
      <c r="B105" s="13" t="s">
        <v>282</v>
      </c>
      <c r="C105" s="16"/>
      <c r="D105" s="37">
        <v>6752.53</v>
      </c>
      <c r="E105" s="37"/>
    </row>
    <row r="106" spans="1:5" ht="31.5" customHeight="1">
      <c r="A106" s="49" t="s">
        <v>283</v>
      </c>
      <c r="B106" s="13" t="s">
        <v>284</v>
      </c>
      <c r="C106" s="16"/>
      <c r="D106" s="37"/>
      <c r="E106" s="37"/>
    </row>
    <row r="107" spans="1:5" ht="25.5" customHeight="1">
      <c r="A107" s="50">
        <v>745746747</v>
      </c>
      <c r="B107" s="13" t="s">
        <v>285</v>
      </c>
      <c r="C107" s="16"/>
      <c r="D107" s="37"/>
      <c r="E107" s="37"/>
    </row>
    <row r="108" spans="1:5" ht="15.75" customHeight="1">
      <c r="A108" s="50">
        <v>748749</v>
      </c>
      <c r="B108" s="13" t="s">
        <v>286</v>
      </c>
      <c r="C108" s="16"/>
      <c r="D108" s="37">
        <v>7314.82</v>
      </c>
      <c r="E108" s="37">
        <v>4163.43</v>
      </c>
    </row>
    <row r="109" spans="1:5" ht="36" customHeight="1">
      <c r="A109" s="47"/>
      <c r="B109" s="12" t="s">
        <v>287</v>
      </c>
      <c r="C109" s="16"/>
      <c r="D109" s="86">
        <f>D93-D101</f>
        <v>83412.76000000001</v>
      </c>
      <c r="E109" s="86">
        <f>E93-E101</f>
        <v>109994.5</v>
      </c>
    </row>
    <row r="110" spans="1:5" ht="32.25" customHeight="1">
      <c r="A110" s="47"/>
      <c r="B110" s="12" t="s">
        <v>288</v>
      </c>
      <c r="C110" s="16"/>
      <c r="D110" s="39">
        <f>D76+D77</f>
        <v>845066.9000000012</v>
      </c>
      <c r="E110" s="86">
        <f>E76+E77</f>
        <v>185932.95000000158</v>
      </c>
    </row>
    <row r="111" spans="1:5" ht="15.75" customHeight="1">
      <c r="A111" s="47"/>
      <c r="B111" s="12" t="s">
        <v>289</v>
      </c>
      <c r="C111" s="16"/>
      <c r="D111" s="37">
        <v>0</v>
      </c>
      <c r="E111" s="37"/>
    </row>
    <row r="112" spans="1:5" ht="15.75" customHeight="1">
      <c r="A112" s="47">
        <v>820</v>
      </c>
      <c r="B112" s="13" t="s">
        <v>290</v>
      </c>
      <c r="C112" s="16"/>
      <c r="D112" s="37"/>
      <c r="E112" s="37"/>
    </row>
    <row r="113" spans="1:5" ht="15.75" customHeight="1">
      <c r="A113" s="47">
        <v>823</v>
      </c>
      <c r="B113" s="13" t="s">
        <v>291</v>
      </c>
      <c r="C113" s="16"/>
      <c r="D113" s="37">
        <v>0</v>
      </c>
      <c r="E113" s="37"/>
    </row>
    <row r="114" spans="1:5" ht="21.75" customHeight="1">
      <c r="A114" s="47"/>
      <c r="B114" s="12" t="s">
        <v>292</v>
      </c>
      <c r="C114" s="16"/>
      <c r="D114" s="39">
        <f>D110-D111</f>
        <v>845066.9000000012</v>
      </c>
      <c r="E114" s="39">
        <f>E110-E111</f>
        <v>185932.95000000158</v>
      </c>
    </row>
    <row r="115" spans="1:5" ht="19.5" customHeight="1">
      <c r="A115" s="47"/>
      <c r="B115" s="12" t="s">
        <v>293</v>
      </c>
      <c r="C115" s="16"/>
      <c r="D115" s="37"/>
      <c r="E115" s="37"/>
    </row>
    <row r="116" spans="1:5" ht="24.75" customHeight="1">
      <c r="A116" s="49" t="s">
        <v>358</v>
      </c>
      <c r="B116" s="13" t="s">
        <v>294</v>
      </c>
      <c r="C116" s="16"/>
      <c r="D116" s="37"/>
      <c r="E116" s="37"/>
    </row>
    <row r="117" spans="1:5" ht="15" customHeight="1">
      <c r="A117" s="47"/>
      <c r="B117" s="12" t="s">
        <v>295</v>
      </c>
      <c r="C117" s="16"/>
      <c r="D117" s="37"/>
      <c r="E117" s="37"/>
    </row>
    <row r="118" spans="1:5" ht="43.5" customHeight="1">
      <c r="A118" s="3"/>
      <c r="B118" s="5"/>
      <c r="C118" s="6"/>
      <c r="D118" s="6"/>
      <c r="E118" s="6"/>
    </row>
    <row r="119" spans="1:5" s="17" customFormat="1" ht="15">
      <c r="A119" s="34" t="s">
        <v>341</v>
      </c>
      <c r="B119" s="88" t="s">
        <v>353</v>
      </c>
      <c r="C119" s="88"/>
      <c r="D119" s="88"/>
      <c r="E119" s="88"/>
    </row>
    <row r="120" spans="1:5" ht="19.5" customHeight="1">
      <c r="A120" s="34" t="s">
        <v>344</v>
      </c>
      <c r="B120" s="40" t="s">
        <v>346</v>
      </c>
      <c r="C120" s="40" t="s">
        <v>345</v>
      </c>
      <c r="D120" s="99"/>
      <c r="E120" s="99"/>
    </row>
    <row r="121" spans="1:3" ht="15">
      <c r="A121" s="28"/>
      <c r="B121" s="28"/>
      <c r="C121" s="4"/>
    </row>
    <row r="122" spans="1:2" ht="15">
      <c r="A122" s="17"/>
      <c r="B122" s="17"/>
    </row>
    <row r="123" spans="1:3" ht="15">
      <c r="A123" s="19"/>
      <c r="B123" s="20"/>
      <c r="C123" s="2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119:E119"/>
    <mergeCell ref="D120:E120"/>
  </mergeCells>
  <printOptions/>
  <pageMargins left="0.35433070866141736" right="0.1968503937007874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65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14.57421875" style="0" customWidth="1"/>
    <col min="2" max="2" width="54.57421875" style="0" customWidth="1"/>
    <col min="3" max="3" width="3.57421875" style="0" customWidth="1"/>
    <col min="4" max="4" width="22.00390625" style="0" customWidth="1"/>
    <col min="5" max="5" width="2.00390625" style="0" hidden="1" customWidth="1"/>
  </cols>
  <sheetData>
    <row r="1" spans="1:5" ht="15">
      <c r="A1" s="87" t="s">
        <v>350</v>
      </c>
      <c r="B1" s="87"/>
      <c r="C1" s="18"/>
      <c r="D1" s="35" t="s">
        <v>348</v>
      </c>
      <c r="E1" s="35"/>
    </row>
    <row r="2" spans="1:5" ht="15">
      <c r="A2" s="87" t="s">
        <v>351</v>
      </c>
      <c r="B2" s="87"/>
      <c r="C2" s="18"/>
      <c r="D2" s="35" t="s">
        <v>349</v>
      </c>
      <c r="E2" s="35"/>
    </row>
    <row r="3" spans="1:5" ht="15">
      <c r="A3" s="87" t="s">
        <v>352</v>
      </c>
      <c r="B3" s="87"/>
      <c r="C3" s="18"/>
      <c r="D3" s="35"/>
      <c r="E3" s="35"/>
    </row>
    <row r="4" spans="1:5" ht="15">
      <c r="A4" s="17"/>
      <c r="B4" s="17"/>
      <c r="C4" s="17"/>
      <c r="D4" s="17"/>
      <c r="E4" s="17"/>
    </row>
    <row r="5" spans="1:5" ht="15">
      <c r="A5" s="104" t="s">
        <v>340</v>
      </c>
      <c r="B5" s="104"/>
      <c r="C5" s="104"/>
      <c r="D5" s="104"/>
      <c r="E5" s="104"/>
    </row>
    <row r="6" spans="1:6" ht="15">
      <c r="A6" s="105" t="s">
        <v>356</v>
      </c>
      <c r="B6" s="105"/>
      <c r="C6" s="105"/>
      <c r="D6" s="105"/>
      <c r="E6" s="105"/>
      <c r="F6" s="85"/>
    </row>
    <row r="7" spans="1:6" ht="15">
      <c r="A7" s="103"/>
      <c r="B7" s="103" t="s">
        <v>0</v>
      </c>
      <c r="C7" s="103" t="s">
        <v>1</v>
      </c>
      <c r="D7" s="103" t="s">
        <v>2</v>
      </c>
      <c r="E7" s="103"/>
      <c r="F7" s="85"/>
    </row>
    <row r="8" spans="1:5" ht="30" customHeight="1">
      <c r="A8" s="103"/>
      <c r="B8" s="103"/>
      <c r="C8" s="103"/>
      <c r="D8" s="53" t="s">
        <v>3</v>
      </c>
      <c r="E8" s="53" t="s">
        <v>4</v>
      </c>
    </row>
    <row r="9" spans="1:5" ht="15">
      <c r="A9" s="51"/>
      <c r="B9" s="51">
        <v>1</v>
      </c>
      <c r="C9" s="51">
        <v>2</v>
      </c>
      <c r="D9" s="52">
        <v>3</v>
      </c>
      <c r="E9" s="52">
        <v>4</v>
      </c>
    </row>
    <row r="10" spans="1:5" ht="15">
      <c r="A10" s="53" t="s">
        <v>5</v>
      </c>
      <c r="B10" s="54" t="s">
        <v>6</v>
      </c>
      <c r="C10" s="55"/>
      <c r="D10" s="55"/>
      <c r="E10" s="55"/>
    </row>
    <row r="11" spans="1:5" ht="15">
      <c r="A11" s="56">
        <v>1</v>
      </c>
      <c r="B11" s="57" t="s">
        <v>7</v>
      </c>
      <c r="C11" s="58"/>
      <c r="D11" s="67">
        <f>D12+D13+D14+D15</f>
        <v>5207180.56</v>
      </c>
      <c r="E11" s="58"/>
    </row>
    <row r="12" spans="1:5" ht="17.25" customHeight="1">
      <c r="A12" s="59"/>
      <c r="B12" s="60" t="s">
        <v>8</v>
      </c>
      <c r="C12" s="58"/>
      <c r="D12" s="66">
        <v>4467425.52</v>
      </c>
      <c r="E12" s="58"/>
    </row>
    <row r="13" spans="1:5" ht="15">
      <c r="A13" s="59"/>
      <c r="B13" s="61" t="s">
        <v>9</v>
      </c>
      <c r="C13" s="58"/>
      <c r="D13" s="66">
        <v>459361.04</v>
      </c>
      <c r="E13" s="58"/>
    </row>
    <row r="14" spans="1:5" ht="15">
      <c r="A14" s="59"/>
      <c r="B14" s="61" t="s">
        <v>10</v>
      </c>
      <c r="C14" s="58"/>
      <c r="D14" s="66">
        <v>279696.36</v>
      </c>
      <c r="E14" s="58"/>
    </row>
    <row r="15" spans="1:5" ht="15">
      <c r="A15" s="59"/>
      <c r="B15" s="61" t="s">
        <v>11</v>
      </c>
      <c r="C15" s="58"/>
      <c r="D15" s="66">
        <v>697.64</v>
      </c>
      <c r="E15" s="58"/>
    </row>
    <row r="16" spans="1:5" ht="15">
      <c r="A16" s="56">
        <v>2</v>
      </c>
      <c r="B16" s="57" t="s">
        <v>12</v>
      </c>
      <c r="C16" s="58"/>
      <c r="D16" s="68">
        <f>D17+D18+D19+D20+D21+D22+D23+D24</f>
        <v>-3990402.38</v>
      </c>
      <c r="E16" s="58"/>
    </row>
    <row r="17" spans="1:5" ht="26.25">
      <c r="A17" s="62"/>
      <c r="B17" s="60" t="s">
        <v>13</v>
      </c>
      <c r="C17" s="58"/>
      <c r="D17" s="69">
        <v>-1311798.31</v>
      </c>
      <c r="E17" s="58"/>
    </row>
    <row r="18" spans="1:5" ht="26.25">
      <c r="A18" s="62"/>
      <c r="B18" s="60" t="s">
        <v>14</v>
      </c>
      <c r="C18" s="58"/>
      <c r="D18" s="69">
        <v>-490789.83</v>
      </c>
      <c r="E18" s="58"/>
    </row>
    <row r="19" spans="1:5" ht="26.25">
      <c r="A19" s="62"/>
      <c r="B19" s="60" t="s">
        <v>15</v>
      </c>
      <c r="C19" s="58"/>
      <c r="D19" s="69">
        <v>-695232.58</v>
      </c>
      <c r="E19" s="58"/>
    </row>
    <row r="20" spans="1:5" ht="15">
      <c r="A20" s="62"/>
      <c r="B20" s="60" t="s">
        <v>16</v>
      </c>
      <c r="C20" s="58"/>
      <c r="D20" s="69">
        <v>-226356.78</v>
      </c>
      <c r="E20" s="58"/>
    </row>
    <row r="21" spans="1:5" ht="15">
      <c r="A21" s="62"/>
      <c r="B21" s="60" t="s">
        <v>17</v>
      </c>
      <c r="C21" s="58"/>
      <c r="D21" s="69"/>
      <c r="E21" s="58"/>
    </row>
    <row r="22" spans="1:5" ht="15">
      <c r="A22" s="62"/>
      <c r="B22" s="60" t="s">
        <v>18</v>
      </c>
      <c r="C22" s="58"/>
      <c r="D22" s="69"/>
      <c r="E22" s="58"/>
    </row>
    <row r="23" spans="1:5" ht="15">
      <c r="A23" s="62"/>
      <c r="B23" s="60" t="s">
        <v>19</v>
      </c>
      <c r="C23" s="58"/>
      <c r="D23" s="69">
        <v>-1266224.88</v>
      </c>
      <c r="E23" s="58"/>
    </row>
    <row r="24" spans="1:5" ht="15">
      <c r="A24" s="62"/>
      <c r="B24" s="60" t="s">
        <v>20</v>
      </c>
      <c r="C24" s="58"/>
      <c r="D24" s="66"/>
      <c r="E24" s="58"/>
    </row>
    <row r="25" spans="1:5" ht="15">
      <c r="A25" s="56">
        <v>3</v>
      </c>
      <c r="B25" s="57" t="s">
        <v>21</v>
      </c>
      <c r="C25" s="58"/>
      <c r="D25" s="67">
        <f>D11+D16</f>
        <v>1216778.1799999997</v>
      </c>
      <c r="E25" s="58"/>
    </row>
    <row r="26" spans="1:5" ht="15">
      <c r="A26" s="53" t="s">
        <v>22</v>
      </c>
      <c r="B26" s="54" t="s">
        <v>23</v>
      </c>
      <c r="C26" s="58"/>
      <c r="D26" s="66"/>
      <c r="E26" s="58"/>
    </row>
    <row r="27" spans="1:5" ht="15">
      <c r="A27" s="56">
        <v>1</v>
      </c>
      <c r="B27" s="57" t="s">
        <v>24</v>
      </c>
      <c r="C27" s="58"/>
      <c r="D27" s="67">
        <f>D28+D29+D30+D31+D32</f>
        <v>2246725.95</v>
      </c>
      <c r="E27" s="58"/>
    </row>
    <row r="28" spans="1:5" ht="15">
      <c r="A28" s="59"/>
      <c r="B28" s="61" t="s">
        <v>25</v>
      </c>
      <c r="C28" s="58"/>
      <c r="D28" s="66"/>
      <c r="E28" s="58"/>
    </row>
    <row r="29" spans="1:5" ht="15">
      <c r="A29" s="59"/>
      <c r="B29" s="61" t="s">
        <v>26</v>
      </c>
      <c r="C29" s="58"/>
      <c r="D29" s="66"/>
      <c r="E29" s="58"/>
    </row>
    <row r="30" spans="1:5" ht="15">
      <c r="A30" s="59"/>
      <c r="B30" s="61" t="s">
        <v>27</v>
      </c>
      <c r="C30" s="58"/>
      <c r="D30" s="66"/>
      <c r="E30" s="58"/>
    </row>
    <row r="31" spans="1:5" ht="15">
      <c r="A31" s="59"/>
      <c r="B31" s="60" t="s">
        <v>28</v>
      </c>
      <c r="C31" s="58"/>
      <c r="D31" s="66"/>
      <c r="E31" s="58"/>
    </row>
    <row r="32" spans="1:5" ht="15">
      <c r="A32" s="59"/>
      <c r="B32" s="60" t="s">
        <v>29</v>
      </c>
      <c r="C32" s="58"/>
      <c r="D32" s="66">
        <v>2246725.95</v>
      </c>
      <c r="E32" s="58"/>
    </row>
    <row r="33" spans="1:5" ht="15">
      <c r="A33" s="56">
        <v>2</v>
      </c>
      <c r="B33" s="57" t="s">
        <v>30</v>
      </c>
      <c r="C33" s="58"/>
      <c r="D33" s="68">
        <f>D34+D35+D36+D37+D38+D39+D40+D41</f>
        <v>-3376176.54</v>
      </c>
      <c r="E33" s="58"/>
    </row>
    <row r="34" spans="1:5" ht="26.25">
      <c r="A34" s="59"/>
      <c r="B34" s="60" t="s">
        <v>31</v>
      </c>
      <c r="C34" s="58"/>
      <c r="D34" s="66"/>
      <c r="E34" s="58"/>
    </row>
    <row r="35" spans="1:5" ht="26.25">
      <c r="A35" s="59"/>
      <c r="B35" s="60" t="s">
        <v>32</v>
      </c>
      <c r="C35" s="58"/>
      <c r="D35" s="66"/>
      <c r="E35" s="58"/>
    </row>
    <row r="36" spans="1:5" ht="39">
      <c r="A36" s="59"/>
      <c r="B36" s="60" t="s">
        <v>33</v>
      </c>
      <c r="C36" s="58"/>
      <c r="D36" s="66"/>
      <c r="E36" s="58"/>
    </row>
    <row r="37" spans="1:5" ht="39">
      <c r="A37" s="59"/>
      <c r="B37" s="60" t="s">
        <v>34</v>
      </c>
      <c r="C37" s="58"/>
      <c r="D37" s="66"/>
      <c r="E37" s="58"/>
    </row>
    <row r="38" spans="1:5" ht="26.25">
      <c r="A38" s="59"/>
      <c r="B38" s="60" t="s">
        <v>35</v>
      </c>
      <c r="C38" s="58"/>
      <c r="D38" s="66"/>
      <c r="E38" s="58"/>
    </row>
    <row r="39" spans="1:5" ht="26.25">
      <c r="A39" s="59"/>
      <c r="B39" s="60" t="s">
        <v>36</v>
      </c>
      <c r="C39" s="58"/>
      <c r="D39" s="69">
        <v>-3376176.54</v>
      </c>
      <c r="E39" s="58"/>
    </row>
    <row r="40" spans="1:5" ht="15.75" customHeight="1">
      <c r="A40" s="59"/>
      <c r="B40" s="60" t="s">
        <v>37</v>
      </c>
      <c r="C40" s="58"/>
      <c r="D40" s="66"/>
      <c r="E40" s="58"/>
    </row>
    <row r="41" spans="1:5" ht="15">
      <c r="A41" s="59"/>
      <c r="B41" s="60" t="s">
        <v>38</v>
      </c>
      <c r="C41" s="58"/>
      <c r="D41" s="66"/>
      <c r="E41" s="58"/>
    </row>
    <row r="42" spans="1:5" ht="15">
      <c r="A42" s="56">
        <v>3</v>
      </c>
      <c r="B42" s="57" t="s">
        <v>39</v>
      </c>
      <c r="C42" s="58"/>
      <c r="D42" s="68">
        <f>D27+D33</f>
        <v>-1129450.5899999999</v>
      </c>
      <c r="E42" s="58"/>
    </row>
    <row r="43" spans="1:5" ht="15">
      <c r="A43" s="53" t="s">
        <v>40</v>
      </c>
      <c r="B43" s="54" t="s">
        <v>41</v>
      </c>
      <c r="C43" s="58"/>
      <c r="D43" s="66"/>
      <c r="E43" s="58"/>
    </row>
    <row r="44" spans="1:5" ht="15">
      <c r="A44" s="56">
        <v>1</v>
      </c>
      <c r="B44" s="57" t="s">
        <v>42</v>
      </c>
      <c r="C44" s="58"/>
      <c r="D44" s="66"/>
      <c r="E44" s="58"/>
    </row>
    <row r="45" spans="1:5" ht="15">
      <c r="A45" s="59"/>
      <c r="B45" s="60" t="s">
        <v>43</v>
      </c>
      <c r="C45" s="58"/>
      <c r="D45" s="66"/>
      <c r="E45" s="58"/>
    </row>
    <row r="46" spans="1:5" ht="15">
      <c r="A46" s="59"/>
      <c r="B46" s="60" t="s">
        <v>44</v>
      </c>
      <c r="C46" s="58"/>
      <c r="D46" s="66"/>
      <c r="E46" s="58"/>
    </row>
    <row r="47" spans="1:5" ht="15">
      <c r="A47" s="59"/>
      <c r="B47" s="60" t="s">
        <v>45</v>
      </c>
      <c r="C47" s="58"/>
      <c r="D47" s="66"/>
      <c r="E47" s="58"/>
    </row>
    <row r="48" spans="1:5" ht="15">
      <c r="A48" s="59"/>
      <c r="B48" s="60" t="s">
        <v>46</v>
      </c>
      <c r="C48" s="58"/>
      <c r="D48" s="66"/>
      <c r="E48" s="58"/>
    </row>
    <row r="49" spans="1:5" ht="15">
      <c r="A49" s="56">
        <v>2</v>
      </c>
      <c r="B49" s="63" t="s">
        <v>47</v>
      </c>
      <c r="C49" s="58"/>
      <c r="D49" s="66"/>
      <c r="E49" s="58"/>
    </row>
    <row r="50" spans="1:5" ht="15">
      <c r="A50" s="59"/>
      <c r="B50" s="60" t="s">
        <v>48</v>
      </c>
      <c r="C50" s="58"/>
      <c r="D50" s="66"/>
      <c r="E50" s="58"/>
    </row>
    <row r="51" spans="1:5" ht="15">
      <c r="A51" s="59"/>
      <c r="B51" s="60" t="s">
        <v>49</v>
      </c>
      <c r="C51" s="58"/>
      <c r="D51" s="66"/>
      <c r="E51" s="58"/>
    </row>
    <row r="52" spans="1:5" ht="15">
      <c r="A52" s="59"/>
      <c r="B52" s="60" t="s">
        <v>50</v>
      </c>
      <c r="C52" s="58"/>
      <c r="D52" s="66"/>
      <c r="E52" s="58"/>
    </row>
    <row r="53" spans="1:5" ht="15">
      <c r="A53" s="59"/>
      <c r="B53" s="60" t="s">
        <v>51</v>
      </c>
      <c r="C53" s="58"/>
      <c r="D53" s="66"/>
      <c r="E53" s="58"/>
    </row>
    <row r="54" spans="1:5" ht="15">
      <c r="A54" s="56">
        <v>3</v>
      </c>
      <c r="B54" s="57" t="s">
        <v>52</v>
      </c>
      <c r="C54" s="58"/>
      <c r="D54" s="66"/>
      <c r="E54" s="58"/>
    </row>
    <row r="55" spans="1:5" ht="15">
      <c r="A55" s="61"/>
      <c r="B55" s="61"/>
      <c r="C55" s="58"/>
      <c r="D55" s="66"/>
      <c r="E55" s="58"/>
    </row>
    <row r="56" spans="1:5" ht="15">
      <c r="A56" s="64" t="s">
        <v>53</v>
      </c>
      <c r="B56" s="65" t="s">
        <v>54</v>
      </c>
      <c r="C56" s="58"/>
      <c r="D56" s="67">
        <f>D25+D42</f>
        <v>87327.58999999985</v>
      </c>
      <c r="E56" s="58"/>
    </row>
    <row r="57" spans="1:5" ht="15">
      <c r="A57" s="61"/>
      <c r="B57" s="61"/>
      <c r="C57" s="58"/>
      <c r="D57" s="66"/>
      <c r="E57" s="58"/>
    </row>
    <row r="58" spans="1:5" ht="15">
      <c r="A58" s="61"/>
      <c r="B58" s="65" t="s">
        <v>55</v>
      </c>
      <c r="C58" s="58"/>
      <c r="D58" s="67">
        <f>D56+D59</f>
        <v>157422.35999999987</v>
      </c>
      <c r="E58" s="58"/>
    </row>
    <row r="59" spans="1:5" ht="15">
      <c r="A59" s="61"/>
      <c r="B59" s="65" t="s">
        <v>56</v>
      </c>
      <c r="C59" s="58"/>
      <c r="D59" s="67">
        <v>70094.77</v>
      </c>
      <c r="E59" s="58"/>
    </row>
    <row r="60" spans="1:5" ht="30" customHeight="1">
      <c r="A60" s="14"/>
      <c r="B60" s="14"/>
      <c r="C60" s="14"/>
      <c r="D60" s="14"/>
      <c r="E60" s="14"/>
    </row>
    <row r="61" spans="1:5" ht="15">
      <c r="A61" s="34" t="s">
        <v>341</v>
      </c>
      <c r="B61" s="88" t="s">
        <v>359</v>
      </c>
      <c r="C61" s="88"/>
      <c r="D61" s="88"/>
      <c r="E61" s="88"/>
    </row>
    <row r="62" spans="1:7" ht="15">
      <c r="A62" s="102" t="s">
        <v>360</v>
      </c>
      <c r="B62" s="102"/>
      <c r="C62" s="102"/>
      <c r="D62" s="102"/>
      <c r="E62" s="102"/>
      <c r="F62" s="1"/>
      <c r="G62" s="1"/>
    </row>
    <row r="63" spans="1:5" ht="15">
      <c r="A63" s="22"/>
      <c r="B63" s="21"/>
      <c r="C63" s="40"/>
      <c r="D63" s="14"/>
      <c r="E63" s="14"/>
    </row>
    <row r="64" spans="1:5" ht="15">
      <c r="A64" s="23"/>
      <c r="B64" s="21"/>
      <c r="C64" s="21"/>
      <c r="D64" s="14"/>
      <c r="E64" s="14"/>
    </row>
    <row r="65" spans="1:5" ht="15">
      <c r="A65" s="24"/>
      <c r="B65" s="24"/>
      <c r="C65" s="25"/>
      <c r="D65" s="14"/>
      <c r="E65" s="14"/>
    </row>
  </sheetData>
  <sheetProtection/>
  <mergeCells count="11">
    <mergeCell ref="B7:B8"/>
    <mergeCell ref="A62:E62"/>
    <mergeCell ref="C7:C8"/>
    <mergeCell ref="D7:E7"/>
    <mergeCell ref="B61:E61"/>
    <mergeCell ref="A1:B1"/>
    <mergeCell ref="A2:B2"/>
    <mergeCell ref="A3:B3"/>
    <mergeCell ref="A5:E5"/>
    <mergeCell ref="A6:E6"/>
    <mergeCell ref="A7:A8"/>
  </mergeCells>
  <printOptions/>
  <pageMargins left="0.45" right="0.21" top="0.3" bottom="0.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K40"/>
  <sheetViews>
    <sheetView zoomScalePageLayoutView="0" workbookViewId="0" topLeftCell="B1">
      <selection activeCell="B8" sqref="B8"/>
    </sheetView>
  </sheetViews>
  <sheetFormatPr defaultColWidth="9.140625" defaultRowHeight="15"/>
  <cols>
    <col min="1" max="1" width="41.57421875" style="0" customWidth="1"/>
    <col min="2" max="2" width="9.8515625" style="0" customWidth="1"/>
    <col min="3" max="3" width="10.00390625" style="0" customWidth="1"/>
    <col min="4" max="4" width="12.140625" style="0" customWidth="1"/>
    <col min="5" max="5" width="11.8515625" style="0" customWidth="1"/>
    <col min="6" max="6" width="10.421875" style="0" customWidth="1"/>
    <col min="7" max="7" width="9.71093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20.25" customHeight="1">
      <c r="A2" s="87" t="s">
        <v>350</v>
      </c>
      <c r="B2" s="87"/>
      <c r="C2" s="18"/>
      <c r="D2" s="35" t="s">
        <v>348</v>
      </c>
    </row>
    <row r="3" spans="1:4" ht="20.25" customHeight="1">
      <c r="A3" s="87" t="s">
        <v>351</v>
      </c>
      <c r="B3" s="87"/>
      <c r="C3" s="18"/>
      <c r="D3" s="35" t="s">
        <v>349</v>
      </c>
    </row>
    <row r="4" spans="1:4" ht="20.25" customHeight="1">
      <c r="A4" s="87" t="s">
        <v>352</v>
      </c>
      <c r="B4" s="87"/>
      <c r="C4" s="18"/>
      <c r="D4" s="35"/>
    </row>
    <row r="5" spans="1:3" ht="15">
      <c r="A5" s="17"/>
      <c r="B5" s="17"/>
      <c r="C5" s="17"/>
    </row>
    <row r="6" spans="1:11" ht="25.5" customHeight="1">
      <c r="A6" s="100" t="s">
        <v>326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7.75" customHeight="1">
      <c r="A7" s="107" t="s">
        <v>356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ht="81" customHeight="1">
      <c r="A8" s="80" t="s">
        <v>297</v>
      </c>
      <c r="B8" s="81" t="s">
        <v>298</v>
      </c>
      <c r="C8" s="81" t="s">
        <v>299</v>
      </c>
      <c r="D8" s="81" t="s">
        <v>300</v>
      </c>
      <c r="E8" s="81" t="s">
        <v>301</v>
      </c>
      <c r="F8" s="81" t="s">
        <v>302</v>
      </c>
      <c r="G8" s="81" t="s">
        <v>303</v>
      </c>
      <c r="H8" s="81" t="s">
        <v>304</v>
      </c>
      <c r="I8" s="81" t="s">
        <v>305</v>
      </c>
      <c r="J8" s="81" t="s">
        <v>306</v>
      </c>
      <c r="K8" s="82" t="s">
        <v>307</v>
      </c>
    </row>
    <row r="9" spans="1:11" ht="30" customHeight="1">
      <c r="A9" s="79" t="s">
        <v>308</v>
      </c>
      <c r="B9" s="83">
        <v>3050000</v>
      </c>
      <c r="C9" s="83"/>
      <c r="D9" s="83"/>
      <c r="E9" s="83"/>
      <c r="F9" s="83"/>
      <c r="G9" s="83"/>
      <c r="H9" s="83"/>
      <c r="I9" s="83"/>
      <c r="J9" s="84">
        <v>-191308</v>
      </c>
      <c r="K9" s="83">
        <f>SUM(B9:J9)</f>
        <v>2858692</v>
      </c>
    </row>
    <row r="10" spans="1:11" ht="17.25" customHeight="1">
      <c r="A10" s="71" t="s">
        <v>309</v>
      </c>
      <c r="B10" s="66"/>
      <c r="C10" s="66"/>
      <c r="D10" s="66"/>
      <c r="E10" s="66"/>
      <c r="F10" s="66"/>
      <c r="G10" s="66"/>
      <c r="H10" s="66"/>
      <c r="I10" s="66"/>
      <c r="J10" s="69">
        <v>-8317</v>
      </c>
      <c r="K10" s="69">
        <f>SUM(B10:J10)</f>
        <v>-8317</v>
      </c>
    </row>
    <row r="11" spans="1:11" ht="17.25" customHeight="1">
      <c r="A11" s="71" t="s">
        <v>310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7.25" customHeight="1">
      <c r="A12" s="71" t="s">
        <v>311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7.25" customHeight="1">
      <c r="A13" s="71" t="s">
        <v>312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7.25" customHeight="1">
      <c r="A14" s="71" t="s">
        <v>313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7.25" customHeight="1">
      <c r="A15" s="71" t="s">
        <v>314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7.25" customHeight="1">
      <c r="A16" s="71" t="s">
        <v>315</v>
      </c>
      <c r="B16" s="66"/>
      <c r="C16" s="66"/>
      <c r="D16" s="66"/>
      <c r="E16" s="66"/>
      <c r="F16" s="66"/>
      <c r="G16" s="66"/>
      <c r="H16" s="66"/>
      <c r="I16" s="66"/>
      <c r="J16" s="66">
        <v>470247</v>
      </c>
      <c r="K16" s="66">
        <f>SUM(B16:J16)</f>
        <v>470247</v>
      </c>
    </row>
    <row r="17" spans="1:11" ht="17.25" customHeight="1">
      <c r="A17" s="71" t="s">
        <v>316</v>
      </c>
      <c r="B17" s="66">
        <v>200000</v>
      </c>
      <c r="C17" s="66"/>
      <c r="D17" s="66"/>
      <c r="E17" s="66"/>
      <c r="F17" s="66"/>
      <c r="G17" s="66"/>
      <c r="H17" s="66"/>
      <c r="I17" s="66"/>
      <c r="J17" s="66"/>
      <c r="K17" s="66">
        <f>SUM(B17:J17)</f>
        <v>200000</v>
      </c>
    </row>
    <row r="18" spans="1:11" ht="17.25" customHeight="1">
      <c r="A18" s="71" t="s">
        <v>317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7.25" customHeight="1">
      <c r="A19" s="71" t="s">
        <v>318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21.75" customHeight="1">
      <c r="A20" s="70" t="s">
        <v>319</v>
      </c>
      <c r="B20" s="67">
        <f>SUM(B9:B19)</f>
        <v>3250000</v>
      </c>
      <c r="C20" s="66"/>
      <c r="D20" s="66"/>
      <c r="E20" s="66"/>
      <c r="F20" s="66"/>
      <c r="G20" s="66"/>
      <c r="H20" s="66"/>
      <c r="I20" s="66"/>
      <c r="J20" s="67">
        <f>SUM(J9:J19)</f>
        <v>270622</v>
      </c>
      <c r="K20" s="67">
        <f>SUM(K9:K19)</f>
        <v>3520622</v>
      </c>
    </row>
    <row r="21" spans="1:11" ht="15.75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1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21.75" customHeight="1">
      <c r="A23" s="76" t="s">
        <v>320</v>
      </c>
      <c r="B23" s="77">
        <f>B20</f>
        <v>3250000</v>
      </c>
      <c r="C23" s="78"/>
      <c r="D23" s="78"/>
      <c r="E23" s="78"/>
      <c r="F23" s="78"/>
      <c r="G23" s="66"/>
      <c r="H23" s="66"/>
      <c r="I23" s="66"/>
      <c r="J23" s="67">
        <f>J20</f>
        <v>270622</v>
      </c>
      <c r="K23" s="67">
        <f>K20</f>
        <v>3520622</v>
      </c>
    </row>
    <row r="24" spans="1:11" ht="18" customHeight="1">
      <c r="A24" s="74" t="s">
        <v>321</v>
      </c>
      <c r="B24" s="75"/>
      <c r="C24" s="75"/>
      <c r="D24" s="75"/>
      <c r="E24" s="75"/>
      <c r="F24" s="75"/>
      <c r="G24" s="66"/>
      <c r="H24" s="66"/>
      <c r="I24" s="66"/>
      <c r="J24" s="66"/>
      <c r="K24" s="66"/>
    </row>
    <row r="25" spans="1:11" ht="16.5" customHeight="1">
      <c r="A25" s="71" t="s">
        <v>310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30">
      <c r="A26" s="71" t="s">
        <v>311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29.25" customHeight="1">
      <c r="A27" s="71" t="s">
        <v>322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29.25" customHeight="1">
      <c r="A28" s="71" t="s">
        <v>313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27.75" customHeight="1">
      <c r="A29" s="71" t="s">
        <v>323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8" customHeight="1">
      <c r="A30" s="71" t="s">
        <v>324</v>
      </c>
      <c r="B30" s="66"/>
      <c r="C30" s="66"/>
      <c r="D30" s="66"/>
      <c r="E30" s="66"/>
      <c r="F30" s="66"/>
      <c r="G30" s="66"/>
      <c r="H30" s="66"/>
      <c r="I30" s="66"/>
      <c r="J30" s="66">
        <v>845066.9</v>
      </c>
      <c r="K30" s="66">
        <f>SUM(B30:J30)</f>
        <v>845066.9</v>
      </c>
    </row>
    <row r="31" spans="1:11" ht="18" customHeight="1">
      <c r="A31" s="71" t="s">
        <v>316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8" customHeight="1">
      <c r="A32" s="71" t="s">
        <v>317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8" customHeight="1">
      <c r="A33" s="71" t="s">
        <v>318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21" customHeight="1">
      <c r="A34" s="70" t="s">
        <v>325</v>
      </c>
      <c r="B34" s="67">
        <f>SUM(B23:B33)</f>
        <v>3250000</v>
      </c>
      <c r="C34" s="66"/>
      <c r="D34" s="66"/>
      <c r="E34" s="66"/>
      <c r="F34" s="66"/>
      <c r="G34" s="66"/>
      <c r="H34" s="66"/>
      <c r="I34" s="66"/>
      <c r="J34" s="67">
        <f>SUM(J23:J33)</f>
        <v>1115688.9</v>
      </c>
      <c r="K34" s="67">
        <f>SUM(K23:K33)</f>
        <v>4365688.9</v>
      </c>
    </row>
    <row r="36" spans="1:5" ht="15">
      <c r="A36" s="34" t="s">
        <v>341</v>
      </c>
      <c r="B36" s="40" t="s">
        <v>355</v>
      </c>
      <c r="C36" s="40"/>
      <c r="D36" s="40"/>
      <c r="E36" s="40"/>
    </row>
    <row r="37" spans="1:10" ht="15">
      <c r="A37" s="34" t="s">
        <v>344</v>
      </c>
      <c r="B37" s="40" t="s">
        <v>354</v>
      </c>
      <c r="C37" s="106"/>
      <c r="D37" s="106"/>
      <c r="E37" s="106"/>
      <c r="F37" s="88" t="s">
        <v>345</v>
      </c>
      <c r="G37" s="88"/>
      <c r="H37" s="106"/>
      <c r="I37" s="106"/>
      <c r="J37" s="106"/>
    </row>
    <row r="38" spans="1:3" ht="15">
      <c r="A38" s="17"/>
      <c r="B38" s="17"/>
      <c r="C38" s="17"/>
    </row>
    <row r="39" spans="1:3" ht="15">
      <c r="A39" s="17"/>
      <c r="B39" s="17"/>
      <c r="C39" s="17"/>
    </row>
    <row r="40" spans="1:3" ht="15">
      <c r="A40" s="17"/>
      <c r="B40" s="17"/>
      <c r="C40" s="17"/>
    </row>
  </sheetData>
  <sheetProtection/>
  <mergeCells count="8">
    <mergeCell ref="C37:E37"/>
    <mergeCell ref="F37:G37"/>
    <mergeCell ref="H37:J37"/>
    <mergeCell ref="A6:K6"/>
    <mergeCell ref="A7:K7"/>
    <mergeCell ref="A2:B2"/>
    <mergeCell ref="A3:B3"/>
    <mergeCell ref="A4:B4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2012-07-19T08:38:35Z</cp:lastPrinted>
  <dcterms:created xsi:type="dcterms:W3CDTF">2012-02-03T11:53:42Z</dcterms:created>
  <dcterms:modified xsi:type="dcterms:W3CDTF">2012-07-24T06:27:10Z</dcterms:modified>
  <cp:category/>
  <cp:version/>
  <cp:contentType/>
  <cp:contentStatus/>
</cp:coreProperties>
</file>