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780" activeTab="2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'BNT'!$A$1:$E$66</definedName>
  </definedNames>
  <calcPr fullCalcOnLoad="1"/>
</workbook>
</file>

<file path=xl/sharedStrings.xml><?xml version="1.0" encoding="utf-8"?>
<sst xmlns="http://schemas.openxmlformats.org/spreadsheetml/2006/main" count="422" uniqueCount="368">
  <si>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</si>
  <si>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</si>
  <si>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</si>
  <si>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</si>
  <si>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</si>
  <si>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</si>
  <si>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</si>
  <si>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</si>
  <si>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</si>
  <si>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</si>
  <si>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</si>
  <si>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</si>
  <si>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</si>
  <si>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</si>
  <si>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</si>
  <si>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</si>
  <si>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</si>
  <si>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</si>
  <si>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</si>
  <si>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</si>
  <si>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</si>
  <si>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</si>
  <si>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</si>
  <si>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</si>
  <si>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</si>
  <si>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</si>
  <si>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</si>
  <si>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</si>
  <si>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</si>
  <si>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</si>
  <si>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</si>
  <si>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</si>
  <si>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</si>
  <si>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</si>
  <si>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</si>
  <si>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</si>
  <si>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</si>
  <si>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</si>
  <si>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</si>
  <si>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</si>
  <si>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</si>
  <si>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</si>
  <si>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</si>
  <si>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</si>
  <si>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</si>
  <si>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</si>
  <si>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</si>
  <si>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</si>
  <si>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</si>
  <si>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</si>
  <si>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</si>
  <si>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</si>
  <si>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</si>
  <si>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</si>
  <si>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</si>
  <si>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</si>
  <si>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</si>
  <si>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</si>
  <si>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</si>
  <si>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</si>
  <si>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</si>
  <si>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</si>
  <si>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</si>
  <si>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</si>
  <si>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</si>
  <si>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</si>
  <si>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</si>
  <si>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</si>
  <si>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</si>
  <si>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</si>
  <si>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</si>
  <si>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</si>
  <si>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</si>
  <si>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</si>
  <si>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</si>
  <si>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</si>
  <si>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</si>
  <si>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</si>
  <si>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</si>
  <si>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</si>
  <si>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</si>
  <si>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</si>
  <si>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</si>
  <si>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</si>
  <si>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</si>
  <si>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</si>
  <si>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</si>
  <si>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</si>
  <si>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</si>
  <si>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</si>
  <si>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</si>
  <si>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</si>
  <si>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</si>
  <si>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</si>
  <si>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</si>
  <si>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</si>
  <si>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</si>
  <si>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</si>
  <si>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</si>
  <si>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</si>
  <si>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</si>
  <si>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</si>
  <si>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</si>
  <si>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</si>
  <si>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</si>
  <si>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</si>
  <si>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</si>
  <si>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</si>
  <si>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</si>
  <si>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</si>
  <si>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</si>
  <si>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</si>
  <si>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</si>
  <si>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</si>
  <si>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</si>
  <si>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</si>
  <si>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</si>
  <si>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</si>
  <si>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</si>
  <si>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</si>
  <si>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</si>
  <si>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</si>
  <si>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</si>
  <si>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</si>
  <si>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</si>
  <si>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</si>
  <si>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</si>
  <si>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</si>
  <si>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</si>
  <si>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</si>
  <si>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</si>
  <si>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</si>
  <si>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</si>
  <si>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</si>
  <si>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</si>
  <si>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</si>
  <si>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</si>
  <si>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</si>
  <si>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</si>
  <si>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</si>
  <si>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</si>
  <si>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</si>
  <si>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</si>
  <si>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</si>
  <si>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</si>
  <si>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</si>
  <si>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</si>
  <si>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</si>
  <si>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</si>
  <si>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</si>
  <si>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</si>
  <si>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</si>
  <si>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</si>
  <si>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</si>
  <si>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</si>
  <si>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</si>
  <si>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</si>
  <si>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</si>
  <si>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</si>
  <si>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</si>
  <si>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</si>
  <si>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</si>
  <si>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</si>
  <si>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</si>
  <si>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</si>
  <si>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</si>
  <si>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</si>
  <si>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</si>
  <si>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</si>
  <si>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</si>
  <si>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</si>
  <si>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</si>
  <si>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</si>
  <si>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</si>
  <si>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</si>
  <si>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</si>
  <si>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</si>
  <si>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</si>
  <si>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</si>
  <si>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</si>
  <si>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</si>
  <si>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</si>
  <si>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</si>
  <si>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</si>
  <si>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</si>
  <si>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</si>
  <si>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</si>
  <si>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</si>
  <si>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</si>
  <si>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</si>
  <si>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</si>
  <si>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</si>
  <si>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</si>
  <si>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</si>
  <si>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</si>
  <si>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</si>
  <si>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</si>
  <si>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</si>
  <si>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</si>
  <si>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</si>
  <si>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</si>
  <si>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</si>
  <si>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</si>
  <si>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</si>
  <si>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</si>
  <si>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</si>
  <si>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</si>
  <si>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</si>
  <si>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</si>
  <si>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</si>
  <si>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</si>
  <si>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</si>
  <si>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</si>
  <si>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</si>
  <si>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</si>
  <si>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</si>
  <si>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</si>
  <si>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</si>
  <si>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</si>
  <si>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</si>
  <si>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</si>
  <si>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</si>
  <si>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</si>
  <si>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</si>
  <si>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</si>
  <si>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</si>
  <si>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</si>
  <si>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</si>
  <si>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</si>
  <si>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</si>
  <si>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</si>
  <si>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</si>
  <si>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</si>
  <si>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</si>
  <si>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</si>
  <si>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</si>
  <si>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</si>
  <si>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</si>
  <si>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</si>
  <si>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</si>
  <si>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</si>
  <si>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</si>
  <si>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</si>
  <si>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</si>
  <si>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</si>
  <si>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</si>
  <si>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</si>
  <si>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</si>
  <si>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</si>
  <si>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</si>
  <si>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</si>
  <si>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</si>
  <si>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</si>
  <si>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</si>
  <si>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</si>
  <si>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</si>
  <si>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</si>
  <si>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</si>
  <si>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</si>
  <si>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</si>
  <si>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</si>
  <si>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</si>
  <si>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</si>
  <si>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</si>
  <si>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</si>
  <si>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</si>
  <si>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</si>
  <si>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</si>
  <si>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</si>
  <si>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</si>
  <si>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</si>
  <si>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</si>
  <si>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</si>
  <si>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</si>
  <si>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</si>
  <si>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</si>
  <si>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</si>
  <si>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</si>
  <si>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</si>
  <si>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</si>
  <si>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</si>
  <si>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</si>
  <si>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</si>
  <si>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</si>
  <si>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</si>
  <si>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</si>
  <si>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</si>
  <si>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</si>
  <si>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</si>
  <si>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</si>
  <si>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</si>
  <si>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</si>
  <si>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</si>
  <si>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</si>
  <si>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</si>
  <si>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</si>
  <si>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</si>
  <si>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</si>
  <si>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</si>
  <si>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</si>
  <si>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</si>
  <si>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</si>
  <si>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</si>
  <si>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</si>
  <si>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</si>
  <si>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</si>
  <si>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</si>
  <si>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</si>
  <si>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</si>
  <si>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</si>
  <si>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</si>
  <si>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</si>
  <si>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</si>
  <si>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</si>
  <si>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</si>
  <si>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</si>
  <si>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</si>
  <si>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</si>
  <si>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</si>
  <si>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</si>
  <si>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</si>
  <si>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</si>
  <si>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</si>
  <si>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</si>
  <si>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</si>
  <si>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</si>
  <si>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</si>
  <si>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</si>
  <si>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</si>
  <si>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</si>
  <si>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</si>
  <si>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</si>
  <si>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</si>
  <si>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</si>
  <si>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</si>
  <si>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</si>
  <si>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</si>
  <si>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</si>
  <si>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</si>
  <si>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</si>
  <si>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</si>
  <si>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</si>
  <si>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</si>
  <si>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</t>
  </si>
  <si>
    <t xml:space="preserve">Datum, </t>
  </si>
  <si>
    <t>Datum,</t>
  </si>
  <si>
    <t>Naziv društva za osiguranje:Uniqa životno osiguranje</t>
  </si>
  <si>
    <t>Sjedište: Podgorica</t>
  </si>
  <si>
    <t>Vrsta osiguranja: životno osiguranje</t>
  </si>
  <si>
    <t>Šifra djelatnosti: 6511</t>
  </si>
  <si>
    <t>Sjedište:Podgorica</t>
  </si>
  <si>
    <t>Vrsta osiguranja:6511</t>
  </si>
  <si>
    <t>Šifra djelatnosti:životno osiguranje</t>
  </si>
  <si>
    <t>U  Podgorici</t>
  </si>
  <si>
    <t>Izvršni direktor: Željko Labović</t>
  </si>
  <si>
    <t>Naziv društva za osiguranje: uniqa životno osiguranje</t>
  </si>
  <si>
    <t>U Podgorici</t>
  </si>
  <si>
    <t>Naziv društva za osiguranje: Uniqa životno osiguranje</t>
  </si>
  <si>
    <t>Šifra djelatnosti: Podgorica</t>
  </si>
  <si>
    <t>U podgorici</t>
  </si>
  <si>
    <t>od 01.01.2013 do 31.03.2013.</t>
  </si>
  <si>
    <t xml:space="preserve">Lice odgovorno za sastavljanje bilansa: </t>
  </si>
  <si>
    <t>od 01.01. do 31.03.2013</t>
  </si>
  <si>
    <t>Datum, 19.04.2013.</t>
  </si>
  <si>
    <t>19.04.2013.</t>
  </si>
  <si>
    <t>od 01.01. do 31.03.2013.</t>
  </si>
  <si>
    <t>Datum, 19.04.2012.</t>
  </si>
  <si>
    <t>Lice odgovorno za sastavljanje bilansa:                                                         Izvršni direktor: Željko Labović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</si>
</sst>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="60" zoomScalePageLayoutView="0" workbookViewId="0" topLeftCell="A1">
      <selection activeCell="A111" sqref="A111:B111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346</v>
      </c>
      <c r="B1" s="56"/>
      <c r="C1" s="41"/>
      <c r="D1" s="41"/>
      <c r="E1" s="41"/>
    </row>
    <row r="2" spans="1:5" ht="15">
      <c r="A2" s="56" t="s">
        <v>347</v>
      </c>
      <c r="B2" s="56"/>
      <c r="C2" s="41"/>
      <c r="D2" s="41"/>
      <c r="E2" s="41"/>
    </row>
    <row r="3" spans="1:5" ht="15">
      <c r="A3" s="56" t="s">
        <v>348</v>
      </c>
      <c r="B3" s="56"/>
      <c r="C3" s="41"/>
      <c r="D3" s="41"/>
      <c r="E3" s="41"/>
    </row>
    <row r="4" spans="1:5" ht="15">
      <c r="A4" s="56" t="s">
        <v>349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360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74412.8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128179.6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-53766.8</v>
      </c>
      <c r="E15" s="37"/>
    </row>
    <row r="16" spans="1:5" ht="30">
      <c r="A16" s="10" t="s">
        <v>57</v>
      </c>
      <c r="B16" s="12" t="s">
        <v>66</v>
      </c>
      <c r="C16" s="37"/>
      <c r="D16" s="37">
        <f>+D17+D18+D19+D20+D21</f>
        <v>29621.769999999997</v>
      </c>
      <c r="E16" s="37"/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77828</v>
      </c>
      <c r="E18" s="37"/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-48206.23</v>
      </c>
      <c r="E21" s="37"/>
    </row>
    <row r="22" spans="1:5" ht="15">
      <c r="A22" s="10" t="s">
        <v>57</v>
      </c>
      <c r="B22" s="11" t="s">
        <v>74</v>
      </c>
      <c r="C22" s="37"/>
      <c r="D22" s="37">
        <f>+D25</f>
        <v>2074617.59</v>
      </c>
      <c r="E22" s="37"/>
    </row>
    <row r="23" spans="1:5" ht="15">
      <c r="A23" s="10" t="s">
        <v>57</v>
      </c>
      <c r="B23" s="11" t="s">
        <v>75</v>
      </c>
      <c r="C23" s="37"/>
      <c r="D23" s="39">
        <f>+D25</f>
        <v>2074617.59</v>
      </c>
      <c r="E23" s="37"/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2074617.59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/>
      <c r="E28" s="37"/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/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+D41+D42</f>
        <v>1969999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1969999</v>
      </c>
      <c r="E41" s="37"/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567858.58</v>
      </c>
      <c r="E43" s="37"/>
    </row>
    <row r="44" spans="1:5" ht="15">
      <c r="A44" s="10">
        <v>11</v>
      </c>
      <c r="B44" s="11" t="s">
        <v>108</v>
      </c>
      <c r="C44" s="37"/>
      <c r="D44" s="37">
        <v>37486.88</v>
      </c>
      <c r="E44" s="37"/>
    </row>
    <row r="45" spans="1:5" ht="15">
      <c r="A45" s="10" t="s">
        <v>57</v>
      </c>
      <c r="B45" s="11" t="s">
        <v>109</v>
      </c>
      <c r="C45" s="37"/>
      <c r="D45" s="39">
        <f>+D46+D49+D50+D51</f>
        <v>530371.7</v>
      </c>
      <c r="E45" s="37"/>
    </row>
    <row r="46" spans="1:5" ht="15">
      <c r="A46" s="10">
        <v>12</v>
      </c>
      <c r="B46" s="11" t="s">
        <v>110</v>
      </c>
      <c r="C46" s="37"/>
      <c r="D46" s="37">
        <v>103205.51</v>
      </c>
      <c r="E46" s="37"/>
    </row>
    <row r="47" spans="1:5" ht="15">
      <c r="A47" s="10">
        <v>13</v>
      </c>
      <c r="B47" s="11" t="s">
        <v>111</v>
      </c>
      <c r="C47" s="37"/>
      <c r="D47" s="37"/>
      <c r="E47" s="37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212618.97</v>
      </c>
      <c r="E49" s="37"/>
    </row>
    <row r="50" spans="1:5" ht="15">
      <c r="A50" s="10">
        <v>16</v>
      </c>
      <c r="B50" s="11" t="s">
        <v>114</v>
      </c>
      <c r="C50" s="37"/>
      <c r="D50" s="37">
        <v>7591.44</v>
      </c>
      <c r="E50" s="37"/>
    </row>
    <row r="51" spans="1:5" ht="15">
      <c r="A51" s="10">
        <v>17</v>
      </c>
      <c r="B51" s="11" t="s">
        <v>115</v>
      </c>
      <c r="C51" s="37"/>
      <c r="D51" s="37">
        <v>206955.78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/>
      <c r="E53" s="37"/>
    </row>
    <row r="54" spans="1:5" ht="15">
      <c r="A54" s="10" t="s">
        <v>57</v>
      </c>
      <c r="B54" s="11" t="s">
        <v>120</v>
      </c>
      <c r="C54" s="37"/>
      <c r="D54" s="37">
        <f>+D56</f>
        <v>134137.58</v>
      </c>
      <c r="E54" s="37"/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>
        <v>134137.58</v>
      </c>
      <c r="E56" s="37"/>
    </row>
    <row r="57" spans="1:5" ht="15">
      <c r="A57" s="10"/>
      <c r="B57" s="11" t="s">
        <v>123</v>
      </c>
      <c r="C57" s="37"/>
      <c r="D57" s="37">
        <v>68332.4</v>
      </c>
      <c r="E57" s="37"/>
    </row>
    <row r="58" spans="1:5" ht="15">
      <c r="A58" s="10"/>
      <c r="B58" s="11" t="s">
        <v>124</v>
      </c>
      <c r="C58" s="37"/>
      <c r="D58" s="37">
        <f>+D11+D16+D22+D39+D43+D53+D54+D57</f>
        <v>4918979.720000001</v>
      </c>
      <c r="E58" s="37"/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+D64+D653</f>
        <v>3225811.52</v>
      </c>
      <c r="E63" s="37"/>
    </row>
    <row r="64" spans="1:5" ht="15">
      <c r="A64" s="9">
        <v>900</v>
      </c>
      <c r="B64" s="11" t="s">
        <v>127</v>
      </c>
      <c r="C64" s="37"/>
      <c r="D64" s="37">
        <v>3225811.52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-1522658.85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9">
        <f>+D76+D77</f>
        <v>-1522658.85</v>
      </c>
      <c r="E75" s="37"/>
    </row>
    <row r="76" spans="1:5" ht="15">
      <c r="A76" s="9" t="s">
        <v>140</v>
      </c>
      <c r="B76" s="11" t="s">
        <v>141</v>
      </c>
      <c r="C76" s="37"/>
      <c r="D76" s="37">
        <v>-1481746.52</v>
      </c>
      <c r="E76" s="37"/>
    </row>
    <row r="77" spans="1:5" ht="15">
      <c r="A77" s="9" t="s">
        <v>142</v>
      </c>
      <c r="B77" s="11" t="s">
        <v>143</v>
      </c>
      <c r="C77" s="37"/>
      <c r="D77" s="37">
        <v>-40912.33</v>
      </c>
      <c r="E77" s="37"/>
    </row>
    <row r="78" spans="1:5" ht="15">
      <c r="A78" s="9" t="s">
        <v>57</v>
      </c>
      <c r="B78" s="11" t="s">
        <v>144</v>
      </c>
      <c r="C78" s="37"/>
      <c r="D78" s="37">
        <f>+D79+D86+D91</f>
        <v>3046687.98</v>
      </c>
      <c r="E78" s="37"/>
    </row>
    <row r="79" spans="1:5" ht="15">
      <c r="A79" s="9" t="s">
        <v>57</v>
      </c>
      <c r="B79" s="11" t="s">
        <v>145</v>
      </c>
      <c r="C79" s="37"/>
      <c r="D79" s="37">
        <f>+D80+D81+D82</f>
        <v>66970.55</v>
      </c>
      <c r="E79" s="37"/>
    </row>
    <row r="80" spans="1:5" ht="15">
      <c r="A80" s="9">
        <v>980</v>
      </c>
      <c r="B80" s="11" t="s">
        <v>146</v>
      </c>
      <c r="C80" s="37"/>
      <c r="D80" s="37">
        <v>28391.97</v>
      </c>
      <c r="E80" s="37"/>
    </row>
    <row r="81" spans="1:5" ht="15">
      <c r="A81" s="9">
        <v>982</v>
      </c>
      <c r="B81" s="11" t="s">
        <v>147</v>
      </c>
      <c r="C81" s="37"/>
      <c r="D81" s="37">
        <v>26615.44</v>
      </c>
      <c r="E81" s="37"/>
    </row>
    <row r="82" spans="1:5" ht="15">
      <c r="A82" s="9">
        <v>983</v>
      </c>
      <c r="B82" s="11" t="s">
        <v>148</v>
      </c>
      <c r="C82" s="37"/>
      <c r="D82" s="37">
        <v>11963.14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</f>
        <v>2979717.43</v>
      </c>
      <c r="E86" s="37"/>
    </row>
    <row r="87" spans="1:5" ht="15">
      <c r="A87" s="9">
        <v>970</v>
      </c>
      <c r="B87" s="11" t="s">
        <v>154</v>
      </c>
      <c r="C87" s="37"/>
      <c r="D87" s="37">
        <v>2979717.43</v>
      </c>
      <c r="E87" s="37"/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139926.04</v>
      </c>
      <c r="E94" s="37"/>
    </row>
    <row r="95" spans="1:5" ht="15">
      <c r="A95" s="9">
        <v>22</v>
      </c>
      <c r="B95" s="11" t="s">
        <v>162</v>
      </c>
      <c r="C95" s="37"/>
      <c r="D95" s="37">
        <v>27498.65</v>
      </c>
      <c r="E95" s="37"/>
    </row>
    <row r="96" spans="1:5" ht="15">
      <c r="A96" s="9">
        <v>23</v>
      </c>
      <c r="B96" s="11" t="s">
        <v>163</v>
      </c>
      <c r="C96" s="37"/>
      <c r="D96" s="37"/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>
        <v>90240.69</v>
      </c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v>22186.7</v>
      </c>
      <c r="E101" s="37"/>
    </row>
    <row r="102" spans="1:5" ht="15">
      <c r="A102" s="9" t="s">
        <v>57</v>
      </c>
      <c r="B102" s="11" t="s">
        <v>170</v>
      </c>
      <c r="C102" s="37"/>
      <c r="D102" s="37"/>
      <c r="E102" s="37"/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29213.01</v>
      </c>
      <c r="E107" s="37"/>
    </row>
    <row r="108" spans="1:5" ht="15">
      <c r="A108" s="9" t="s">
        <v>57</v>
      </c>
      <c r="B108" s="11" t="s">
        <v>177</v>
      </c>
      <c r="C108" s="37"/>
      <c r="D108" s="37">
        <f>+D63+D66+D78+D94+D102+D107</f>
        <v>4918979.7</v>
      </c>
      <c r="E108" s="37"/>
    </row>
    <row r="110" spans="1:2" ht="15">
      <c r="A110" s="56" t="s">
        <v>367</v>
      </c>
      <c r="B110" s="56"/>
    </row>
    <row r="111" spans="1:2" ht="15">
      <c r="A111" s="56"/>
      <c r="B111" s="56"/>
    </row>
    <row r="112" spans="1:2" ht="15">
      <c r="A112" s="40"/>
      <c r="B112" s="39"/>
    </row>
    <row r="113" spans="1:2" ht="15">
      <c r="A113" s="56" t="s">
        <v>353</v>
      </c>
      <c r="B113" s="56"/>
    </row>
    <row r="114" spans="1:2" ht="15">
      <c r="A114" s="56" t="s">
        <v>363</v>
      </c>
      <c r="B114" s="56"/>
    </row>
  </sheetData>
  <sheetProtection password="DD00" sheet="1"/>
  <mergeCells count="20">
    <mergeCell ref="A1:B1"/>
    <mergeCell ref="A2:B2"/>
    <mergeCell ref="A3:B3"/>
    <mergeCell ref="A4:B4"/>
    <mergeCell ref="A113:B113"/>
    <mergeCell ref="A59:E59"/>
    <mergeCell ref="A60:A61"/>
    <mergeCell ref="B60:B61"/>
    <mergeCell ref="C60:C61"/>
    <mergeCell ref="D60:E60"/>
    <mergeCell ref="A114:B114"/>
    <mergeCell ref="A5:E5"/>
    <mergeCell ref="A6:E6"/>
    <mergeCell ref="A7:E7"/>
    <mergeCell ref="A8:A9"/>
    <mergeCell ref="B8:B9"/>
    <mergeCell ref="C8:C9"/>
    <mergeCell ref="D8:E8"/>
    <mergeCell ref="A110:B110"/>
    <mergeCell ref="A111:B111"/>
  </mergeCells>
  <printOptions/>
  <pageMargins left="1.24" right="0.15748031496062992" top="0.7480314960629921" bottom="0.7480314960629921" header="0.31496062992125984" footer="0.31496062992125984"/>
  <pageSetup horizontalDpi="600" verticalDpi="600" orientation="landscape" paperSize="9" scale="80" r:id="rId1"/>
  <rowBreaks count="2" manualBreakCount="2">
    <brk id="58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60" zoomScalePageLayoutView="0" workbookViewId="0" topLeftCell="A105">
      <selection activeCell="A120" sqref="A12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346</v>
      </c>
      <c r="B1" s="39"/>
    </row>
    <row r="2" spans="1:2" ht="15">
      <c r="A2" s="39" t="s">
        <v>350</v>
      </c>
      <c r="B2" s="39"/>
    </row>
    <row r="3" spans="1:2" ht="15">
      <c r="A3" s="39" t="s">
        <v>351</v>
      </c>
      <c r="B3" s="39"/>
    </row>
    <row r="4" spans="1:2" ht="15">
      <c r="A4" s="39" t="s">
        <v>352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360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379382.04</v>
      </c>
      <c r="E10" s="38"/>
    </row>
    <row r="11" spans="1:5" ht="15">
      <c r="A11" s="19"/>
      <c r="B11" s="20" t="s">
        <v>180</v>
      </c>
      <c r="C11" s="38"/>
      <c r="D11" s="38">
        <f>+D12+D13+D14+D15+D16+D17+D18+D19</f>
        <v>369059.19999999995</v>
      </c>
      <c r="E11" s="38"/>
    </row>
    <row r="12" spans="1:5" ht="15">
      <c r="A12" s="19">
        <v>750</v>
      </c>
      <c r="B12" s="21" t="s">
        <v>181</v>
      </c>
      <c r="C12" s="38"/>
      <c r="D12" s="38">
        <v>374559</v>
      </c>
      <c r="E12" s="38"/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-11414.28</v>
      </c>
      <c r="E16" s="38"/>
    </row>
    <row r="17" spans="1:5" ht="15">
      <c r="A17" s="19">
        <v>756</v>
      </c>
      <c r="B17" s="21" t="s">
        <v>186</v>
      </c>
      <c r="C17" s="38"/>
      <c r="D17" s="38">
        <v>5914.48</v>
      </c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+D24</f>
        <v>10322.84</v>
      </c>
      <c r="E20" s="38"/>
    </row>
    <row r="21" spans="1:5" ht="15">
      <c r="A21" s="19">
        <v>760</v>
      </c>
      <c r="B21" s="21" t="s">
        <v>190</v>
      </c>
      <c r="C21" s="38"/>
      <c r="D21" s="38"/>
      <c r="E21" s="38"/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10322.84</v>
      </c>
      <c r="E24" s="38"/>
    </row>
    <row r="25" spans="1:5" ht="15.75" customHeight="1">
      <c r="A25" s="19"/>
      <c r="B25" s="20" t="s">
        <v>194</v>
      </c>
      <c r="C25" s="38"/>
      <c r="D25" s="38">
        <f>+D26+D37+D43</f>
        <v>248774.65</v>
      </c>
      <c r="E25" s="38"/>
    </row>
    <row r="26" spans="1:5" ht="17.25" customHeight="1">
      <c r="A26" s="19"/>
      <c r="B26" s="20" t="s">
        <v>195</v>
      </c>
      <c r="C26" s="38"/>
      <c r="D26" s="38">
        <f>+D27+D28+D29+D30+D31+D32+D33+D34+D35+D36</f>
        <v>31533.820000000003</v>
      </c>
      <c r="E26" s="38"/>
    </row>
    <row r="27" spans="1:5" ht="15.75" customHeight="1">
      <c r="A27" s="19">
        <v>400</v>
      </c>
      <c r="B27" s="21" t="s">
        <v>196</v>
      </c>
      <c r="C27" s="38"/>
      <c r="D27" s="38">
        <v>35466.83</v>
      </c>
      <c r="E27" s="38"/>
    </row>
    <row r="28" spans="1:5" ht="15.75" customHeight="1">
      <c r="A28" s="19"/>
      <c r="B28" s="21" t="s">
        <v>197</v>
      </c>
      <c r="C28" s="38"/>
      <c r="D28" s="38">
        <v>2913.51</v>
      </c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38"/>
    </row>
    <row r="32" spans="1:5" ht="19.5" customHeight="1">
      <c r="A32" s="19">
        <v>405</v>
      </c>
      <c r="B32" s="21" t="s">
        <v>201</v>
      </c>
      <c r="C32" s="38"/>
      <c r="D32" s="38">
        <v>-6846.52</v>
      </c>
      <c r="E32" s="38"/>
    </row>
    <row r="33" spans="1:5" ht="27.75" customHeight="1">
      <c r="A33" s="19">
        <v>406</v>
      </c>
      <c r="B33" s="21" t="s">
        <v>202</v>
      </c>
      <c r="C33" s="38"/>
      <c r="D33" s="38"/>
      <c r="E33" s="38"/>
    </row>
    <row r="34" spans="1:5" ht="18.75" customHeight="1">
      <c r="A34" s="19">
        <v>407</v>
      </c>
      <c r="B34" s="21" t="s">
        <v>203</v>
      </c>
      <c r="C34" s="38"/>
      <c r="D34" s="38"/>
      <c r="E34" s="38"/>
    </row>
    <row r="35" spans="1:5" ht="28.5" customHeight="1">
      <c r="A35" s="19">
        <v>408</v>
      </c>
      <c r="B35" s="21" t="s">
        <v>204</v>
      </c>
      <c r="C35" s="38"/>
      <c r="D35" s="38"/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+D38+D39+D40+D41+D42</f>
        <v>169734.43</v>
      </c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169734.43</v>
      </c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38"/>
      <c r="E42" s="38"/>
    </row>
    <row r="43" spans="1:5" ht="18" customHeight="1">
      <c r="A43" s="19"/>
      <c r="B43" s="20" t="s">
        <v>214</v>
      </c>
      <c r="C43" s="38"/>
      <c r="D43" s="38">
        <f>+D44+D45+D46+D47+D48+D49+D50+D51+D52</f>
        <v>47506.4</v>
      </c>
      <c r="E43" s="38"/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3516.09</v>
      </c>
      <c r="E47" s="38"/>
    </row>
    <row r="48" spans="1:5" ht="17.25" customHeight="1">
      <c r="A48" s="19">
        <v>424</v>
      </c>
      <c r="B48" s="21" t="s">
        <v>219</v>
      </c>
      <c r="C48" s="38"/>
      <c r="D48" s="38">
        <v>10665.12</v>
      </c>
      <c r="E48" s="38"/>
    </row>
    <row r="49" spans="1:5" ht="16.5" customHeight="1">
      <c r="A49" s="19">
        <v>429</v>
      </c>
      <c r="B49" s="21" t="s">
        <v>220</v>
      </c>
      <c r="C49" s="38"/>
      <c r="D49" s="38">
        <v>33325.19</v>
      </c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130607.38999999998</v>
      </c>
      <c r="E53" s="38"/>
    </row>
    <row r="54" spans="1:5" ht="19.5" customHeight="1">
      <c r="A54" s="19"/>
      <c r="B54" s="20" t="s">
        <v>225</v>
      </c>
      <c r="C54" s="38"/>
      <c r="D54" s="38">
        <f>+D55-D56+D57+D58+D62+D67+D74-D75</f>
        <v>226998.99000000002</v>
      </c>
      <c r="E54" s="38"/>
    </row>
    <row r="55" spans="1:5" ht="18.75" customHeight="1">
      <c r="A55" s="19"/>
      <c r="B55" s="20" t="s">
        <v>226</v>
      </c>
      <c r="C55" s="38"/>
      <c r="D55" s="38">
        <v>148695.37</v>
      </c>
      <c r="E55" s="38"/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9050.41</v>
      </c>
      <c r="E57" s="38"/>
    </row>
    <row r="58" spans="1:5" ht="15">
      <c r="A58" s="18"/>
      <c r="B58" s="20" t="s">
        <v>229</v>
      </c>
      <c r="C58" s="38"/>
      <c r="D58" s="38">
        <f>+D59+D60+D61</f>
        <v>59922.00000000001</v>
      </c>
      <c r="E58" s="38"/>
    </row>
    <row r="59" spans="1:5" ht="18" customHeight="1">
      <c r="A59" s="19"/>
      <c r="B59" s="21" t="s">
        <v>230</v>
      </c>
      <c r="C59" s="38"/>
      <c r="D59" s="38">
        <v>33619.58</v>
      </c>
      <c r="E59" s="38"/>
    </row>
    <row r="60" spans="1:5" ht="15">
      <c r="A60" s="19"/>
      <c r="B60" s="21" t="s">
        <v>231</v>
      </c>
      <c r="C60" s="38"/>
      <c r="D60" s="38">
        <v>25182.19</v>
      </c>
      <c r="E60" s="38"/>
    </row>
    <row r="61" spans="1:5" ht="15">
      <c r="A61" s="19"/>
      <c r="B61" s="21" t="s">
        <v>232</v>
      </c>
      <c r="C61" s="38"/>
      <c r="D61" s="38">
        <v>1120.23</v>
      </c>
      <c r="E61" s="38"/>
    </row>
    <row r="62" spans="1:5" ht="15">
      <c r="A62" s="18"/>
      <c r="B62" s="20" t="s">
        <v>233</v>
      </c>
      <c r="C62" s="38"/>
      <c r="D62" s="38">
        <f>+D63+D64+D65+D66</f>
        <v>1065.8899999999999</v>
      </c>
      <c r="E62" s="38"/>
    </row>
    <row r="63" spans="1:5" ht="30">
      <c r="A63" s="19"/>
      <c r="B63" s="21" t="s">
        <v>234</v>
      </c>
      <c r="C63" s="38"/>
      <c r="D63" s="38">
        <v>279.46</v>
      </c>
      <c r="E63" s="38"/>
    </row>
    <row r="64" spans="1:5" ht="14.25" customHeight="1">
      <c r="A64" s="19"/>
      <c r="B64" s="21" t="s">
        <v>235</v>
      </c>
      <c r="C64" s="38"/>
      <c r="D64" s="38">
        <v>63.83</v>
      </c>
      <c r="E64" s="38"/>
    </row>
    <row r="65" spans="1:5" ht="15.75" customHeight="1">
      <c r="A65" s="19"/>
      <c r="B65" s="21" t="s">
        <v>236</v>
      </c>
      <c r="C65" s="38"/>
      <c r="D65" s="38">
        <v>722.6</v>
      </c>
      <c r="E65" s="38"/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7531.540000000001</v>
      </c>
      <c r="E67" s="38"/>
    </row>
    <row r="68" spans="1:5" ht="44.25" customHeight="1">
      <c r="A68" s="19"/>
      <c r="B68" s="21" t="s">
        <v>239</v>
      </c>
      <c r="C68" s="38"/>
      <c r="D68" s="38">
        <v>5497.8</v>
      </c>
      <c r="E68" s="38"/>
    </row>
    <row r="69" spans="1:5" ht="15.75" customHeight="1">
      <c r="A69" s="19"/>
      <c r="B69" s="21" t="s">
        <v>240</v>
      </c>
      <c r="C69" s="38"/>
      <c r="D69" s="38"/>
      <c r="E69" s="38"/>
    </row>
    <row r="70" spans="1:5" ht="15.75" customHeight="1">
      <c r="A70" s="19"/>
      <c r="B70" s="21" t="s">
        <v>241</v>
      </c>
      <c r="C70" s="38"/>
      <c r="D70" s="38">
        <v>1468.05</v>
      </c>
      <c r="E70" s="38"/>
    </row>
    <row r="71" spans="1:5" ht="15.75" customHeight="1">
      <c r="A71" s="19"/>
      <c r="B71" s="21" t="s">
        <v>242</v>
      </c>
      <c r="C71" s="38"/>
      <c r="D71" s="38">
        <v>565.69</v>
      </c>
      <c r="E71" s="38"/>
    </row>
    <row r="72" spans="1:5" ht="15.75" customHeight="1">
      <c r="A72" s="19"/>
      <c r="B72" s="21" t="s">
        <v>243</v>
      </c>
      <c r="C72" s="38"/>
      <c r="D72" s="38"/>
      <c r="E72" s="38"/>
    </row>
    <row r="73" spans="1:5" ht="15.75" customHeight="1">
      <c r="A73" s="19"/>
      <c r="B73" s="21" t="s">
        <v>244</v>
      </c>
      <c r="C73" s="38"/>
      <c r="D73" s="38"/>
      <c r="E73" s="38"/>
    </row>
    <row r="74" spans="1:5" ht="15.75" customHeight="1">
      <c r="A74" s="19"/>
      <c r="B74" s="20" t="s">
        <v>245</v>
      </c>
      <c r="C74" s="38"/>
      <c r="D74" s="38">
        <v>7278.35</v>
      </c>
      <c r="E74" s="38"/>
    </row>
    <row r="75" spans="1:5" ht="15.75" customHeight="1">
      <c r="A75" s="19">
        <v>706</v>
      </c>
      <c r="B75" s="20" t="s">
        <v>246</v>
      </c>
      <c r="C75" s="38"/>
      <c r="D75" s="38">
        <v>6544.57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-96391.60000000003</v>
      </c>
      <c r="E76" s="38"/>
    </row>
    <row r="77" spans="1:5" ht="15.75" customHeight="1">
      <c r="A77" s="19"/>
      <c r="B77" s="20" t="s">
        <v>248</v>
      </c>
      <c r="C77" s="38"/>
      <c r="D77" s="38">
        <f>+D92+D109</f>
        <v>55479.27</v>
      </c>
      <c r="E77" s="38"/>
    </row>
    <row r="78" spans="1:5" ht="31.5" customHeight="1">
      <c r="A78" s="19"/>
      <c r="B78" s="20" t="s">
        <v>249</v>
      </c>
      <c r="C78" s="38"/>
      <c r="D78" s="38">
        <f>+D79+D80+D81+D82+D83+D84</f>
        <v>55591.77</v>
      </c>
      <c r="E78" s="38"/>
    </row>
    <row r="79" spans="1:5" ht="15.75" customHeight="1">
      <c r="A79" s="19">
        <v>770</v>
      </c>
      <c r="B79" s="21" t="s">
        <v>250</v>
      </c>
      <c r="C79" s="38"/>
      <c r="D79" s="38">
        <v>55591.77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+D90</f>
        <v>112.5</v>
      </c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>
        <v>112.5</v>
      </c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55479.27</v>
      </c>
      <c r="E92" s="38"/>
    </row>
    <row r="93" spans="1:5" ht="32.25" customHeight="1">
      <c r="A93" s="19"/>
      <c r="B93" s="20" t="s">
        <v>267</v>
      </c>
      <c r="C93" s="38"/>
      <c r="D93" s="38"/>
      <c r="E93" s="38"/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/>
      <c r="E101" s="38"/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/>
      <c r="E109" s="38"/>
    </row>
    <row r="110" spans="1:5" ht="32.25" customHeight="1">
      <c r="A110" s="19"/>
      <c r="B110" s="20" t="s">
        <v>289</v>
      </c>
      <c r="C110" s="38"/>
      <c r="D110" s="38">
        <f>+D76+D77</f>
        <v>-40912.33000000004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</f>
        <v>-40912.33000000004</v>
      </c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361</v>
      </c>
      <c r="B119" s="43"/>
      <c r="C119" s="62" t="s">
        <v>354</v>
      </c>
      <c r="D119" s="62"/>
      <c r="E119" s="46"/>
    </row>
    <row r="120" spans="1:2" ht="15">
      <c r="A120" s="42"/>
      <c r="B120" s="42"/>
    </row>
    <row r="121" spans="1:3" ht="15">
      <c r="A121" s="42"/>
      <c r="B121" s="42"/>
      <c r="C121" s="5"/>
    </row>
    <row r="122" spans="1:2" ht="15">
      <c r="A122" s="39" t="s">
        <v>359</v>
      </c>
      <c r="B122" s="39"/>
    </row>
    <row r="123" spans="1:3" ht="15">
      <c r="A123" s="44" t="s">
        <v>344</v>
      </c>
      <c r="B123" s="45" t="s">
        <v>364</v>
      </c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1.01" right="0.7086614173228347" top="0.7480314960629921" bottom="0.7480314960629921" header="0.31496062992125984" footer="0.31496062992125984"/>
  <pageSetup horizontalDpi="600" verticalDpi="600" orientation="landscape" paperSize="9" scale="76" r:id="rId1"/>
  <rowBreaks count="3" manualBreakCount="3">
    <brk id="34" max="4" man="1"/>
    <brk id="63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60" zoomScalePageLayoutView="0" workbookViewId="0" topLeftCell="A1">
      <selection activeCell="C61" sqref="C61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357</v>
      </c>
      <c r="B1" s="39"/>
      <c r="C1" s="39"/>
      <c r="D1" s="39"/>
      <c r="E1" s="39"/>
    </row>
    <row r="2" spans="1:5" ht="15">
      <c r="A2" s="39" t="s">
        <v>347</v>
      </c>
      <c r="B2" s="39"/>
      <c r="C2" s="39"/>
      <c r="D2" s="39"/>
      <c r="E2" s="39"/>
    </row>
    <row r="3" spans="1:5" ht="15">
      <c r="A3" s="39" t="s">
        <v>348</v>
      </c>
      <c r="B3" s="39"/>
      <c r="C3" s="39"/>
      <c r="D3" s="39"/>
      <c r="E3" s="39"/>
    </row>
    <row r="4" spans="1:5" ht="15">
      <c r="A4" s="39" t="s">
        <v>358</v>
      </c>
      <c r="B4" s="39"/>
      <c r="C4" s="39"/>
      <c r="D4" s="39"/>
      <c r="E4" s="39"/>
    </row>
    <row r="5" spans="1:5" ht="15">
      <c r="A5" s="66" t="s">
        <v>342</v>
      </c>
      <c r="B5" s="66"/>
      <c r="C5" s="66"/>
      <c r="D5" s="66"/>
      <c r="E5" s="66"/>
    </row>
    <row r="6" spans="1:5" ht="15">
      <c r="A6" s="67" t="s">
        <v>362</v>
      </c>
      <c r="B6" s="67"/>
      <c r="C6" s="67"/>
      <c r="D6" s="67"/>
      <c r="E6" s="67"/>
    </row>
    <row r="7" spans="1:5" ht="15">
      <c r="A7" s="65"/>
      <c r="B7" s="65" t="s">
        <v>0</v>
      </c>
      <c r="C7" s="68" t="s">
        <v>1</v>
      </c>
      <c r="D7" s="69" t="s">
        <v>2</v>
      </c>
      <c r="E7" s="69"/>
    </row>
    <row r="8" spans="1:5" ht="15">
      <c r="A8" s="65"/>
      <c r="B8" s="65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+D12</f>
        <v>394928.37</v>
      </c>
      <c r="E11" s="48"/>
    </row>
    <row r="12" spans="1:5" ht="17.25" customHeight="1">
      <c r="A12" s="31"/>
      <c r="B12" s="32" t="s">
        <v>8</v>
      </c>
      <c r="C12" s="48"/>
      <c r="D12" s="48">
        <v>394928.37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/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+D17+D18+D19+D21+D22+D23+D24</f>
        <v>508821.63</v>
      </c>
      <c r="E16" s="48"/>
    </row>
    <row r="17" spans="1:5" ht="26.25">
      <c r="A17" s="19"/>
      <c r="B17" s="32" t="s">
        <v>13</v>
      </c>
      <c r="C17" s="48"/>
      <c r="D17" s="48">
        <v>35466.38</v>
      </c>
      <c r="E17" s="48"/>
    </row>
    <row r="18" spans="1:5" ht="26.25">
      <c r="A18" s="19"/>
      <c r="B18" s="32" t="s">
        <v>14</v>
      </c>
      <c r="C18" s="48"/>
      <c r="D18" s="48">
        <v>4869.71</v>
      </c>
      <c r="E18" s="48"/>
    </row>
    <row r="19" spans="1:5" ht="26.25">
      <c r="A19" s="19"/>
      <c r="B19" s="32" t="s">
        <v>15</v>
      </c>
      <c r="C19" s="48"/>
      <c r="D19" s="48">
        <v>164114.9</v>
      </c>
      <c r="E19" s="48"/>
    </row>
    <row r="20" spans="1:5" ht="15">
      <c r="A20" s="19"/>
      <c r="B20" s="32" t="s">
        <v>16</v>
      </c>
      <c r="C20" s="48"/>
      <c r="D20" s="48"/>
      <c r="E20" s="48"/>
    </row>
    <row r="21" spans="1:5" ht="15">
      <c r="A21" s="19"/>
      <c r="B21" s="32" t="s">
        <v>17</v>
      </c>
      <c r="C21" s="48"/>
      <c r="D21" s="48">
        <v>11490</v>
      </c>
      <c r="E21" s="48"/>
    </row>
    <row r="22" spans="1:5" ht="15">
      <c r="A22" s="19"/>
      <c r="B22" s="32" t="s">
        <v>18</v>
      </c>
      <c r="C22" s="48"/>
      <c r="D22" s="48">
        <v>17079.13</v>
      </c>
      <c r="E22" s="48"/>
    </row>
    <row r="23" spans="1:5" ht="15">
      <c r="A23" s="19"/>
      <c r="B23" s="32" t="s">
        <v>19</v>
      </c>
      <c r="C23" s="48"/>
      <c r="D23" s="48">
        <v>75801.51</v>
      </c>
      <c r="E23" s="48"/>
    </row>
    <row r="24" spans="1:5" ht="15">
      <c r="A24" s="19"/>
      <c r="B24" s="32" t="s">
        <v>20</v>
      </c>
      <c r="C24" s="48"/>
      <c r="D24" s="48">
        <v>200000</v>
      </c>
      <c r="E24" s="48"/>
    </row>
    <row r="25" spans="1:5" ht="15">
      <c r="A25" s="28">
        <v>3</v>
      </c>
      <c r="B25" s="29" t="s">
        <v>21</v>
      </c>
      <c r="C25" s="48"/>
      <c r="D25" s="48">
        <f>+D11-D16</f>
        <v>-113893.26000000001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+D29+D32</f>
        <v>558549.91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>
        <v>19548.91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539001</v>
      </c>
      <c r="E32" s="48"/>
    </row>
    <row r="33" spans="1:5" ht="15">
      <c r="A33" s="28">
        <v>2</v>
      </c>
      <c r="B33" s="29" t="s">
        <v>30</v>
      </c>
      <c r="C33" s="48"/>
      <c r="D33" s="48">
        <f>+D34</f>
        <v>443149.32</v>
      </c>
      <c r="E33" s="48"/>
    </row>
    <row r="34" spans="1:5" ht="26.25">
      <c r="A34" s="31"/>
      <c r="B34" s="32" t="s">
        <v>31</v>
      </c>
      <c r="C34" s="48"/>
      <c r="D34" s="48">
        <v>443149.32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>
        <v>115400.59</v>
      </c>
      <c r="E41" s="48"/>
    </row>
    <row r="42" spans="1:5" ht="15">
      <c r="A42" s="28">
        <v>3</v>
      </c>
      <c r="B42" s="29" t="s">
        <v>39</v>
      </c>
      <c r="C42" s="48"/>
      <c r="D42" s="48"/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+D52</f>
        <v>0</v>
      </c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+D25+D41+D54</f>
        <v>1507.3299999999872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v>37486.88</v>
      </c>
      <c r="E58" s="48"/>
    </row>
    <row r="59" spans="1:5" ht="15">
      <c r="A59" s="30"/>
      <c r="B59" s="34" t="s">
        <v>56</v>
      </c>
      <c r="C59" s="48"/>
      <c r="D59" s="48">
        <v>35980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343</v>
      </c>
      <c r="B61" s="50"/>
      <c r="C61" s="49" t="s">
        <v>354</v>
      </c>
      <c r="D61" s="35"/>
      <c r="E61" s="35"/>
    </row>
    <row r="62" spans="1:7" ht="15">
      <c r="A62" s="49"/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356</v>
      </c>
      <c r="B64" s="49"/>
      <c r="C64" s="49"/>
      <c r="D64" s="35"/>
      <c r="E64" s="35"/>
    </row>
    <row r="65" spans="1:5" ht="15">
      <c r="A65" s="53" t="s">
        <v>345</v>
      </c>
      <c r="B65" s="53" t="s">
        <v>364</v>
      </c>
      <c r="C65" s="54"/>
      <c r="D65" s="35"/>
      <c r="E65" s="3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B16">
      <selection activeCell="B40" sqref="B4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355</v>
      </c>
      <c r="B1" s="39"/>
      <c r="C1" s="39"/>
    </row>
    <row r="2" spans="1:3" ht="15">
      <c r="A2" s="39" t="s">
        <v>347</v>
      </c>
      <c r="B2" s="39"/>
      <c r="C2" s="39"/>
    </row>
    <row r="3" spans="1:3" ht="15">
      <c r="A3" s="39" t="s">
        <v>348</v>
      </c>
      <c r="B3" s="39"/>
      <c r="C3" s="39"/>
    </row>
    <row r="4" spans="1:3" ht="15">
      <c r="A4" s="39" t="s">
        <v>349</v>
      </c>
      <c r="B4" s="39"/>
      <c r="C4" s="39"/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2825801.3</v>
      </c>
      <c r="C8" s="38"/>
      <c r="D8" s="38"/>
      <c r="E8" s="38"/>
      <c r="F8" s="38"/>
      <c r="G8" s="38"/>
      <c r="H8" s="38"/>
      <c r="I8" s="38"/>
      <c r="J8" s="38">
        <v>-1357975.42</v>
      </c>
      <c r="K8" s="38">
        <f>+B8+J8</f>
        <v>1467825.88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-123771.1</v>
      </c>
      <c r="K15" s="38">
        <v>-123771.1</v>
      </c>
    </row>
    <row r="16" spans="1:11" ht="15">
      <c r="A16" s="21" t="s">
        <v>318</v>
      </c>
      <c r="B16" s="38">
        <v>400010.22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+B16+B8</f>
        <v>3225811.5199999996</v>
      </c>
      <c r="C19" s="38"/>
      <c r="D19" s="38"/>
      <c r="E19" s="38"/>
      <c r="F19" s="38"/>
      <c r="G19" s="38"/>
      <c r="H19" s="38"/>
      <c r="I19" s="38"/>
      <c r="J19" s="38">
        <f>+J8+J15</f>
        <v>-1481746.52</v>
      </c>
      <c r="K19" s="38">
        <f>+B19+J19</f>
        <v>1744064.9999999995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3225811.52</v>
      </c>
      <c r="C22" s="38"/>
      <c r="D22" s="38"/>
      <c r="E22" s="38"/>
      <c r="F22" s="38"/>
      <c r="G22" s="38"/>
      <c r="H22" s="38"/>
      <c r="I22" s="38"/>
      <c r="J22" s="38">
        <f>+J19</f>
        <v>-1481746.52</v>
      </c>
      <c r="K22" s="38">
        <f>+K19</f>
        <v>1744064.9999999995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-40912.33</v>
      </c>
      <c r="K29" s="38">
        <f>+J29</f>
        <v>-40912.33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+B22</f>
        <v>3225811.52</v>
      </c>
      <c r="C33" s="38"/>
      <c r="D33" s="38"/>
      <c r="E33" s="38"/>
      <c r="F33" s="38"/>
      <c r="G33" s="38"/>
      <c r="H33" s="38"/>
      <c r="I33" s="38"/>
      <c r="J33" s="38">
        <f>+J22+J29</f>
        <v>-1522658.85</v>
      </c>
      <c r="K33" s="38">
        <f>+K22+K29</f>
        <v>1703152.6699999995</v>
      </c>
    </row>
    <row r="35" spans="1:3" ht="15">
      <c r="A35" s="55" t="s">
        <v>343</v>
      </c>
      <c r="B35" s="39"/>
      <c r="C35" s="49" t="s">
        <v>354</v>
      </c>
    </row>
    <row r="36" spans="1:3" ht="15">
      <c r="A36" s="55"/>
      <c r="B36" s="39"/>
      <c r="C36" s="39"/>
    </row>
    <row r="37" spans="1:3" ht="15">
      <c r="A37" s="39"/>
      <c r="B37" s="39"/>
      <c r="C37" s="39"/>
    </row>
    <row r="38" spans="1:3" ht="15">
      <c r="A38" s="39" t="s">
        <v>356</v>
      </c>
      <c r="B38" s="39"/>
      <c r="C38" s="39"/>
    </row>
    <row r="39" spans="1:3" ht="15">
      <c r="A39" s="39" t="s">
        <v>366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17" right="0.1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sroganovic</cp:lastModifiedBy>
  <cp:lastPrinted>2013-04-24T13:50:38Z</cp:lastPrinted>
  <dcterms:created xsi:type="dcterms:W3CDTF">2012-02-03T11:53:42Z</dcterms:created>
  <dcterms:modified xsi:type="dcterms:W3CDTF">2013-04-24T13:58:14Z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