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BILANS STANJA II KVARTAL" sheetId="1" r:id="rId1"/>
    <sheet name="BILANS USPJEHA II KVARTAL" sheetId="2" r:id="rId2"/>
    <sheet name="promjene na kapitalu" sheetId="3" r:id="rId3"/>
    <sheet name="bnt" sheetId="4" r:id="rId4"/>
  </sheets>
  <definedNames/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B37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ZNATNO SE POVECALO NAKON KNJIZENA REZ SAOSIGURANJA</t>
        </r>
      </text>
    </comment>
  </commentList>
</comments>
</file>

<file path=xl/sharedStrings.xml><?xml version="1.0" encoding="utf-8"?>
<sst xmlns="http://schemas.openxmlformats.org/spreadsheetml/2006/main" count="399" uniqueCount="370">
  <si>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</si>
  <si>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</si>
  <si>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</si>
  <si>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</si>
  <si>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</si>
  <si>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</si>
  <si>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</si>
  <si>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</si>
  <si>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Prethodna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</si>
  <si>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</si>
  <si>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</si>
  <si>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</si>
  <si>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</si>
  <si>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</si>
  <si>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</si>
  <si>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</si>
  <si>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</si>
  <si>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</si>
  <si>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</si>
  <si>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</si>
  <si>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</si>
  <si>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</si>
  <si>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</si>
  <si>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</si>
  <si>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</si>
  <si>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</si>
  <si>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</si>
  <si>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</si>
  <si>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</si>
  <si>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</si>
  <si>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</si>
  <si>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</si>
  <si>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</si>
  <si>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</si>
  <si>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</si>
  <si>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</si>
  <si>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</si>
  <si>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</si>
  <si>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</si>
  <si>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</si>
  <si>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</si>
  <si>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</si>
  <si>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</si>
  <si>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</si>
  <si>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</si>
  <si>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</si>
  <si>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</si>
  <si>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</si>
  <si>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</si>
  <si>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</si>
  <si>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</si>
  <si>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</si>
  <si>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</si>
  <si>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</si>
  <si>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</si>
  <si>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</si>
  <si>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</si>
  <si>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</si>
  <si>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</si>
  <si>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</si>
  <si>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</si>
  <si>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</si>
  <si>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</si>
  <si>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</si>
  <si>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</si>
  <si>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</si>
  <si>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</si>
  <si>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</si>
  <si>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</si>
  <si>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</si>
  <si>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</si>
  <si>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</si>
  <si>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</si>
  <si>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</si>
  <si>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</si>
  <si>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</si>
  <si>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</si>
  <si>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</si>
  <si>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</si>
  <si>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</si>
  <si>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</si>
  <si>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</si>
  <si>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</si>
  <si>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</si>
  <si>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</si>
  <si>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</si>
  <si>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</si>
  <si>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</si>
  <si>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</si>
  <si>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</si>
  <si>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</si>
  <si>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</si>
  <si>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</si>
  <si>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</si>
  <si>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</si>
  <si>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</si>
  <si>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</si>
  <si>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</si>
  <si>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</si>
  <si>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</si>
  <si>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</si>
  <si>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</si>
  <si>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</si>
  <si>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</si>
  <si>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</si>
  <si>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</si>
  <si>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</si>
  <si>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</si>
  <si>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</si>
  <si>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</si>
  <si>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</si>
  <si>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</si>
  <si>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</si>
  <si>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</si>
  <si>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</si>
  <si>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</si>
  <si>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</si>
  <si>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</si>
  <si>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</si>
  <si>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</si>
  <si>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</si>
  <si>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</si>
  <si>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</si>
  <si>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</si>
  <si>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</si>
  <si>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</si>
  <si>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</si>
  <si>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</si>
  <si>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</si>
  <si>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</si>
  <si>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</si>
  <si>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</si>
  <si>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</si>
  <si>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</si>
  <si>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</si>
  <si>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</si>
  <si>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</si>
  <si>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</si>
  <si>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</si>
  <si>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</si>
  <si>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</si>
  <si>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</si>
  <si>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</si>
  <si>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</si>
  <si>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</si>
  <si>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</si>
  <si>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</si>
  <si>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</si>
  <si>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</si>
  <si>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</si>
  <si>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</si>
  <si>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</si>
  <si>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</si>
  <si>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</si>
  <si>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</si>
  <si>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</si>
  <si>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</si>
  <si>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</si>
  <si>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</si>
  <si>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</si>
  <si>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</si>
  <si>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</si>
  <si>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</si>
  <si>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</si>
  <si>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</si>
  <si>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</si>
  <si>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</si>
  <si>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</si>
  <si>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</si>
  <si>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</si>
  <si>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</si>
  <si>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</si>
  <si>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</si>
  <si>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</si>
  <si>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</si>
  <si>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</si>
  <si>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</si>
  <si>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</si>
  <si>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</si>
  <si>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</si>
  <si>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</si>
  <si>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</si>
  <si>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</si>
  <si>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</si>
  <si>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</si>
  <si>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</si>
  <si>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</si>
  <si>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</si>
  <si>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</si>
  <si>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</si>
  <si>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</si>
  <si>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</si>
  <si>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</si>
  <si>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</si>
  <si>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</si>
  <si>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</si>
  <si>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</si>
  <si>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</si>
  <si>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</si>
  <si>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</si>
  <si>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</si>
  <si>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r>
      <t xml:space="preserve">9702, 9712, 9722, 9732, 9742, </t>
    </r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9812,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>, 9832, 9842, 9852, 9862, 9872, 9882, 9892</t>
    </r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</si>
  <si>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</si>
  <si>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</si>
  <si>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</si>
  <si>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</si>
  <si>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</si>
  <si>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</si>
  <si>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</si>
  <si>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</si>
  <si>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</si>
  <si>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</si>
  <si>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</si>
  <si>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</si>
  <si>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</si>
  <si>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</si>
  <si>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</si>
  <si>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</si>
  <si>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</si>
  <si>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</si>
  <si>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</si>
  <si>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</si>
  <si>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</si>
  <si>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</si>
  <si>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</si>
  <si>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</si>
  <si>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</si>
  <si>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</si>
  <si>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</si>
  <si>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</si>
  <si>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</si>
  <si>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</si>
  <si>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</si>
  <si>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</si>
  <si>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</si>
  <si>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</si>
  <si>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</si>
  <si>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</si>
  <si>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</si>
  <si>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</si>
  <si>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</si>
  <si>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</si>
  <si>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</si>
  <si>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</si>
  <si>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</si>
  <si>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</si>
  <si>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</si>
  <si>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</si>
  <si>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</si>
  <si>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</si>
  <si>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</si>
  <si>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</si>
  <si>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</si>
  <si>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</si>
  <si>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</si>
  <si>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</si>
  <si>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</si>
  <si>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</si>
  <si>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</si>
  <si>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</si>
  <si>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NAZIV PRAVNOG LICA</t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</si>
  <si>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</si>
  <si>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</si>
  <si>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  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</si>
  <si>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</si>
  <si>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</si>
  <si>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</t>
    </r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</si>
  <si>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</si>
  <si>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</si>
  <si>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</si>
  <si>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</si>
  <si>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</si>
  <si>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</si>
  <si>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</si>
  <si>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</si>
  <si>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</si>
  <si>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</si>
  <si>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</si>
  <si>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</si>
  <si>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</si>
  <si>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</si>
  <si>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Ulaganja raspoloživa za prodaju:</t>
  </si>
  <si>
    <t>-</t>
  </si>
  <si>
    <t>Zaštita novčanih tokova</t>
  </si>
  <si>
    <t>prenos u početno stanje zaštićenih stavki</t>
  </si>
  <si>
    <t>Kursne razlike</t>
  </si>
  <si>
    <t>Porez na stavke direktno preuzete iz kapitala ili direktno prenijete na kapital</t>
  </si>
  <si>
    <t>Ukupno priznati prihodi i rashodi za period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</si>
  <si>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</si>
  <si>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</si>
  <si>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</si>
  <si>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</si>
  <si>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</si>
  <si>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</si>
  <si>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</si>
  <si>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</si>
  <si>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</si>
  <si>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</si>
  <si>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</si>
  <si>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</si>
  <si>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</si>
  <si>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</si>
  <si>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</si>
  <si>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</si>
  <si>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</si>
  <si>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</si>
  <si>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</si>
  <si>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</si>
  <si>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</si>
  <si>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</si>
  <si>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</si>
  <si>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</si>
  <si>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</si>
  <si>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</si>
  <si>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</si>
  <si>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</si>
  <si>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</si>
  <si>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</si>
  <si>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</si>
  <si>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</si>
  <si>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</si>
  <si>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</si>
  <si>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</si>
  <si>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</si>
  <si>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</si>
  <si>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</si>
  <si>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</si>
  <si>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</si>
  <si>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</si>
  <si>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</si>
  <si>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</si>
  <si>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</si>
  <si>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</si>
  <si>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</si>
  <si>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</si>
  <si>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</si>
  <si>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</si>
  <si>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</si>
  <si>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</si>
  <si>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</si>
  <si>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</si>
  <si>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</si>
  <si>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</si>
  <si>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</si>
  <si>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</si>
  <si>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</si>
  <si>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</si>
  <si>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</si>
  <si>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</si>
  <si>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</si>
  <si>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</si>
  <si>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</si>
  <si>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</si>
  <si>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</si>
  <si>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</si>
  <si>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ukupno</t>
  </si>
  <si>
    <t>sintetika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</si>
  <si>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</si>
  <si>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</si>
  <si>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</si>
  <si>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</si>
  <si>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</si>
  <si>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Blagajna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</si>
  <si>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31.03.2015</t>
    </r>
    <r>
      <rPr>
        <b/>
        <sz val="12"/>
        <rFont val="Arial"/>
        <family val="2"/>
      </rPr>
      <t>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</si>
  <si>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31</t>
    </r>
    <r>
      <rPr>
        <b/>
        <sz val="12"/>
        <rFont val="AucoinExtBol"/>
        <family val="2"/>
      </rPr>
      <t>.03.</t>
    </r>
    <r>
      <rPr>
        <b/>
        <sz val="12"/>
        <rFont val="Arial"/>
        <family val="2"/>
      </rPr>
      <t>2015.</t>
    </r>
  </si>
  <si>
    <t>za godinu koja završava 31.mart 2015.</t>
  </si>
  <si>
    <t>Saldo na 31.decembar 2014</t>
  </si>
  <si>
    <t>Saldo na 31.MART 2015.</t>
  </si>
  <si>
    <t>2014</t>
  </si>
  <si>
    <t>31.03.2015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</si>
</sst>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.m\.yyyy"/>
    <numFmt numFmtId="181" formatCode="d\.m\.yyyy\ h:mm:ss"/>
    <numFmt numFmtId="182" formatCode="_(* #,##0.00_);_(* \(#,##0.00\);_(* &quot;-&quot;??_);_(@_)"/>
    <numFmt numFmtId="183" formatCode="_(* #,##0.0000_);_(* \(#,##0.0000\);_(* &quot;-&quot;??_);_(@_)"/>
    <numFmt numFmtId="184" formatCode="_(* #,##0_);_(* \(#,##0\);_(* &quot;-&quot;??_);_(@_)"/>
    <numFmt numFmtId="185" formatCode="#,##0.00_ ;\-#,##0.00\ "/>
    <numFmt numFmtId="186" formatCode="[$-81A]d\.\ mmmm\ yyyy"/>
    <numFmt numFmtId="187" formatCode="_-* #,##0.000\ _D_i_n_._-;\-* #,##0.000\ _D_i_n_._-;_-* &quot;-&quot;??\ _D_i_n_._-;_-@_-"/>
    <numFmt numFmtId="188" formatCode="_-* #,##0.0\ _D_i_n_._-;\-* #,##0.0\ _D_i_n_._-;_-* &quot;-&quot;??\ _D_i_n_._-;_-@_-"/>
    <numFmt numFmtId="189" formatCode="_-* #,##0\ _D_i_n_._-;\-* #,##0\ _D_i_n_._-;_-* &quot;-&quot;??\ _D_i_n_._-;_-@_-"/>
    <numFmt numFmtId="190" formatCode="_(* #,##0.0_);_(* \(#,##0.0\);_(* &quot;-&quot;??_);_(@_)"/>
    <numFmt numFmtId="191" formatCode="#,##0_ ;\-#,##0\ "/>
    <numFmt numFmtId="192" formatCode="#,##0.0_ ;\-#,##0.0\ "/>
    <numFmt numFmtId="193" formatCode="#,##0.0"/>
    <numFmt numFmtId="194" formatCode="dd\.mm\.yyyy"/>
    <numFmt numFmtId="195" formatCode="dd\.mm\.yyyy\ h:mm:ss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Berlin Sans FB Demi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66" applyFont="1" applyBorder="1">
      <alignment/>
      <protection/>
    </xf>
    <xf numFmtId="0" fontId="0" fillId="0" borderId="0" xfId="66" applyFont="1" applyFill="1" applyBorder="1">
      <alignment/>
      <protection/>
    </xf>
    <xf numFmtId="0" fontId="0" fillId="0" borderId="0" xfId="66" applyBorder="1">
      <alignment/>
      <protection/>
    </xf>
    <xf numFmtId="171" fontId="0" fillId="0" borderId="0" xfId="42" applyNumberFormat="1" applyFont="1" applyFill="1" applyBorder="1" applyAlignment="1">
      <alignment/>
    </xf>
    <xf numFmtId="0" fontId="0" fillId="0" borderId="0" xfId="66" applyFont="1" applyBorder="1" applyAlignment="1">
      <alignment wrapText="1"/>
      <protection/>
    </xf>
    <xf numFmtId="0" fontId="0" fillId="0" borderId="0" xfId="66" applyBorder="1" applyAlignment="1">
      <alignment wrapText="1"/>
      <protection/>
    </xf>
    <xf numFmtId="0" fontId="0" fillId="0" borderId="0" xfId="66" applyFont="1" applyFill="1" applyBorder="1" applyAlignment="1">
      <alignment wrapText="1"/>
      <protection/>
    </xf>
    <xf numFmtId="171" fontId="0" fillId="0" borderId="0" xfId="66" applyNumberFormat="1" applyFont="1" applyFill="1" applyBorder="1" applyAlignment="1">
      <alignment wrapText="1"/>
      <protection/>
    </xf>
    <xf numFmtId="171" fontId="10" fillId="0" borderId="10" xfId="42" applyNumberFormat="1" applyFont="1" applyFill="1" applyBorder="1" applyAlignment="1">
      <alignment horizontal="center" vertical="center" wrapText="1"/>
    </xf>
    <xf numFmtId="0" fontId="11" fillId="0" borderId="10" xfId="66" applyFont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center" vertical="center"/>
      <protection/>
    </xf>
    <xf numFmtId="171" fontId="11" fillId="0" borderId="10" xfId="66" applyNumberFormat="1" applyFont="1" applyFill="1" applyBorder="1" applyAlignment="1">
      <alignment horizontal="center" vertical="center"/>
      <protection/>
    </xf>
    <xf numFmtId="0" fontId="12" fillId="0" borderId="10" xfId="66" applyFont="1" applyBorder="1">
      <alignment/>
      <protection/>
    </xf>
    <xf numFmtId="0" fontId="13" fillId="0" borderId="10" xfId="66" applyFont="1" applyFill="1" applyBorder="1" applyAlignment="1">
      <alignment horizontal="left" vertical="center"/>
      <protection/>
    </xf>
    <xf numFmtId="0" fontId="0" fillId="0" borderId="10" xfId="66" applyBorder="1">
      <alignment/>
      <protection/>
    </xf>
    <xf numFmtId="171" fontId="9" fillId="0" borderId="10" xfId="45" applyNumberFormat="1" applyFont="1" applyFill="1" applyBorder="1" applyAlignment="1">
      <alignment/>
    </xf>
    <xf numFmtId="3" fontId="14" fillId="0" borderId="10" xfId="66" applyNumberFormat="1" applyFont="1" applyBorder="1" applyAlignment="1">
      <alignment horizontal="center" vertical="center"/>
      <protection/>
    </xf>
    <xf numFmtId="0" fontId="10" fillId="0" borderId="10" xfId="66" applyFont="1" applyFill="1" applyBorder="1" applyAlignment="1">
      <alignment vertical="center"/>
      <protection/>
    </xf>
    <xf numFmtId="171" fontId="1" fillId="0" borderId="10" xfId="45" applyNumberFormat="1" applyFont="1" applyFill="1" applyBorder="1" applyAlignment="1">
      <alignment/>
    </xf>
    <xf numFmtId="0" fontId="15" fillId="0" borderId="10" xfId="66" applyFont="1" applyFill="1" applyBorder="1" applyAlignment="1">
      <alignment horizontal="left" vertical="center"/>
      <protection/>
    </xf>
    <xf numFmtId="171" fontId="0" fillId="0" borderId="10" xfId="45" applyNumberFormat="1" applyFont="1" applyFill="1" applyBorder="1" applyAlignment="1">
      <alignment/>
    </xf>
    <xf numFmtId="0" fontId="15" fillId="0" borderId="10" xfId="66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vertical="center" wrapText="1"/>
      <protection/>
    </xf>
    <xf numFmtId="3" fontId="16" fillId="0" borderId="10" xfId="66" applyNumberFormat="1" applyFont="1" applyBorder="1" applyAlignment="1">
      <alignment horizontal="center" vertical="center"/>
      <protection/>
    </xf>
    <xf numFmtId="0" fontId="14" fillId="0" borderId="10" xfId="66" applyNumberFormat="1" applyFont="1" applyBorder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left" vertical="center" wrapText="1"/>
      <protection/>
    </xf>
    <xf numFmtId="3" fontId="14" fillId="0" borderId="0" xfId="66" applyNumberFormat="1" applyFont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left" vertical="center"/>
      <protection/>
    </xf>
    <xf numFmtId="171" fontId="0" fillId="0" borderId="0" xfId="45" applyNumberFormat="1" applyFont="1" applyFill="1" applyBorder="1" applyAlignment="1">
      <alignment/>
    </xf>
    <xf numFmtId="3" fontId="12" fillId="0" borderId="0" xfId="66" applyNumberFormat="1" applyFont="1" applyAlignment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10" xfId="66" applyFont="1" applyFill="1" applyBorder="1">
      <alignment/>
      <protection/>
    </xf>
    <xf numFmtId="0" fontId="10" fillId="0" borderId="10" xfId="66" applyFont="1" applyFill="1" applyBorder="1" applyAlignment="1">
      <alignment horizontal="left" vertical="center"/>
      <protection/>
    </xf>
    <xf numFmtId="0" fontId="0" fillId="0" borderId="10" xfId="66" applyFont="1" applyFill="1" applyBorder="1">
      <alignment/>
      <protection/>
    </xf>
    <xf numFmtId="0" fontId="14" fillId="0" borderId="10" xfId="66" applyFont="1" applyFill="1" applyBorder="1" applyAlignment="1">
      <alignment horizontal="center" vertical="center"/>
      <protection/>
    </xf>
    <xf numFmtId="0" fontId="15" fillId="0" borderId="10" xfId="66" applyFont="1" applyFill="1" applyBorder="1" applyAlignment="1">
      <alignment vertical="center"/>
      <protection/>
    </xf>
    <xf numFmtId="3" fontId="14" fillId="0" borderId="10" xfId="66" applyNumberFormat="1" applyFont="1" applyFill="1" applyBorder="1" applyAlignment="1">
      <alignment horizontal="center" vertical="center"/>
      <protection/>
    </xf>
    <xf numFmtId="0" fontId="15" fillId="0" borderId="10" xfId="66" applyFont="1" applyFill="1" applyBorder="1" applyAlignment="1">
      <alignment vertical="center" wrapText="1"/>
      <protection/>
    </xf>
    <xf numFmtId="0" fontId="14" fillId="0" borderId="10" xfId="66" applyFont="1" applyFill="1" applyBorder="1">
      <alignment/>
      <protection/>
    </xf>
    <xf numFmtId="183" fontId="0" fillId="0" borderId="10" xfId="45" applyNumberFormat="1" applyFont="1" applyFill="1" applyBorder="1" applyAlignment="1">
      <alignment/>
    </xf>
    <xf numFmtId="3" fontId="14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>
      <alignment/>
      <protection/>
    </xf>
    <xf numFmtId="3" fontId="16" fillId="0" borderId="10" xfId="66" applyNumberFormat="1" applyFont="1" applyFill="1" applyBorder="1" applyAlignment="1">
      <alignment horizontal="center" vertical="center"/>
      <protection/>
    </xf>
    <xf numFmtId="0" fontId="1" fillId="0" borderId="10" xfId="66" applyFont="1" applyFill="1" applyBorder="1">
      <alignment/>
      <protection/>
    </xf>
    <xf numFmtId="3" fontId="14" fillId="0" borderId="0" xfId="66" applyNumberFormat="1" applyFont="1" applyFill="1" applyBorder="1" applyAlignment="1">
      <alignment horizontal="center" vertical="center"/>
      <protection/>
    </xf>
    <xf numFmtId="182" fontId="10" fillId="0" borderId="0" xfId="66" applyNumberFormat="1" applyFont="1" applyFill="1" applyBorder="1" applyAlignment="1">
      <alignment vertical="center"/>
      <protection/>
    </xf>
    <xf numFmtId="184" fontId="0" fillId="0" borderId="0" xfId="66" applyNumberFormat="1" applyFont="1" applyFill="1" applyBorder="1">
      <alignment/>
      <protection/>
    </xf>
    <xf numFmtId="169" fontId="0" fillId="0" borderId="0" xfId="0" applyNumberFormat="1" applyAlignment="1">
      <alignment/>
    </xf>
    <xf numFmtId="0" fontId="64" fillId="0" borderId="0" xfId="0" applyNumberFormat="1" applyFont="1" applyAlignment="1">
      <alignment/>
    </xf>
    <xf numFmtId="0" fontId="45" fillId="0" borderId="0" xfId="70">
      <alignment/>
      <protection/>
    </xf>
    <xf numFmtId="0" fontId="45" fillId="0" borderId="0" xfId="70" applyBorder="1">
      <alignment/>
      <protection/>
    </xf>
    <xf numFmtId="0" fontId="62" fillId="0" borderId="0" xfId="70" applyFont="1" applyBorder="1">
      <alignment/>
      <protection/>
    </xf>
    <xf numFmtId="0" fontId="45" fillId="0" borderId="0" xfId="70" applyAlignment="1">
      <alignment horizontal="center" vertical="justify" wrapText="1"/>
      <protection/>
    </xf>
    <xf numFmtId="0" fontId="45" fillId="0" borderId="10" xfId="70" applyBorder="1">
      <alignment/>
      <protection/>
    </xf>
    <xf numFmtId="0" fontId="45" fillId="0" borderId="10" xfId="70" applyBorder="1" applyAlignment="1">
      <alignment wrapText="1"/>
      <protection/>
    </xf>
    <xf numFmtId="0" fontId="45" fillId="0" borderId="10" xfId="70" applyBorder="1" applyAlignment="1">
      <alignment vertical="justify" wrapText="1"/>
      <protection/>
    </xf>
    <xf numFmtId="0" fontId="45" fillId="0" borderId="10" xfId="70" applyFill="1" applyBorder="1" applyAlignment="1">
      <alignment wrapText="1"/>
      <protection/>
    </xf>
    <xf numFmtId="184" fontId="0" fillId="0" borderId="10" xfId="48" applyNumberFormat="1" applyFont="1" applyBorder="1" applyAlignment="1">
      <alignment horizontal="center" vertical="center"/>
    </xf>
    <xf numFmtId="0" fontId="45" fillId="0" borderId="0" xfId="70" applyAlignment="1">
      <alignment vertical="justify"/>
      <protection/>
    </xf>
    <xf numFmtId="184" fontId="0" fillId="33" borderId="10" xfId="48" applyNumberFormat="1" applyFont="1" applyFill="1" applyBorder="1" applyAlignment="1">
      <alignment horizontal="center" vertical="center"/>
    </xf>
    <xf numFmtId="0" fontId="62" fillId="0" borderId="10" xfId="70" applyFont="1" applyFill="1" applyBorder="1" applyAlignment="1">
      <alignment wrapText="1"/>
      <protection/>
    </xf>
    <xf numFmtId="0" fontId="45" fillId="0" borderId="10" xfId="70" applyFill="1" applyBorder="1" applyAlignment="1">
      <alignment horizontal="center" wrapText="1"/>
      <protection/>
    </xf>
    <xf numFmtId="0" fontId="65" fillId="0" borderId="0" xfId="0" applyFont="1" applyAlignment="1">
      <alignment/>
    </xf>
    <xf numFmtId="0" fontId="0" fillId="0" borderId="10" xfId="66" applyFont="1" applyBorder="1">
      <alignment/>
      <protection/>
    </xf>
    <xf numFmtId="189" fontId="0" fillId="0" borderId="0" xfId="42" applyNumberFormat="1" applyFont="1" applyFill="1" applyBorder="1" applyAlignment="1">
      <alignment/>
    </xf>
    <xf numFmtId="189" fontId="0" fillId="0" borderId="0" xfId="42" applyNumberFormat="1" applyFont="1" applyFill="1" applyBorder="1" applyAlignment="1">
      <alignment wrapText="1"/>
    </xf>
    <xf numFmtId="189" fontId="10" fillId="0" borderId="10" xfId="42" applyNumberFormat="1" applyFont="1" applyFill="1" applyBorder="1" applyAlignment="1">
      <alignment horizontal="center" vertical="center"/>
    </xf>
    <xf numFmtId="189" fontId="10" fillId="0" borderId="10" xfId="42" applyNumberFormat="1" applyFont="1" applyFill="1" applyBorder="1" applyAlignment="1">
      <alignment horizontal="center" vertical="center" wrapText="1"/>
    </xf>
    <xf numFmtId="189" fontId="11" fillId="0" borderId="10" xfId="42" applyNumberFormat="1" applyFont="1" applyFill="1" applyBorder="1" applyAlignment="1">
      <alignment horizontal="center" vertical="center"/>
    </xf>
    <xf numFmtId="189" fontId="9" fillId="0" borderId="10" xfId="42" applyNumberFormat="1" applyFont="1" applyFill="1" applyBorder="1" applyAlignment="1">
      <alignment vertical="center"/>
    </xf>
    <xf numFmtId="189" fontId="42" fillId="0" borderId="10" xfId="42" applyNumberFormat="1" applyFont="1" applyFill="1" applyBorder="1" applyAlignment="1">
      <alignment vertical="center"/>
    </xf>
    <xf numFmtId="189" fontId="0" fillId="0" borderId="10" xfId="42" applyNumberFormat="1" applyFont="1" applyFill="1" applyBorder="1" applyAlignment="1">
      <alignment vertical="center"/>
    </xf>
    <xf numFmtId="189" fontId="1" fillId="0" borderId="10" xfId="42" applyNumberFormat="1" applyFont="1" applyFill="1" applyBorder="1" applyAlignment="1">
      <alignment vertical="center"/>
    </xf>
    <xf numFmtId="189" fontId="0" fillId="0" borderId="0" xfId="42" applyNumberFormat="1" applyFont="1" applyFill="1" applyAlignment="1">
      <alignment/>
    </xf>
    <xf numFmtId="189" fontId="42" fillId="0" borderId="0" xfId="42" applyNumberFormat="1" applyFont="1" applyFill="1" applyAlignment="1">
      <alignment/>
    </xf>
    <xf numFmtId="189" fontId="9" fillId="0" borderId="10" xfId="42" applyNumberFormat="1" applyFont="1" applyFill="1" applyBorder="1" applyAlignment="1">
      <alignment/>
    </xf>
    <xf numFmtId="189" fontId="0" fillId="0" borderId="10" xfId="42" applyNumberFormat="1" applyFont="1" applyFill="1" applyBorder="1" applyAlignment="1">
      <alignment/>
    </xf>
    <xf numFmtId="189" fontId="42" fillId="0" borderId="10" xfId="42" applyNumberFormat="1" applyFont="1" applyFill="1" applyBorder="1" applyAlignment="1">
      <alignment/>
    </xf>
    <xf numFmtId="189" fontId="1" fillId="0" borderId="10" xfId="42" applyNumberFormat="1" applyFont="1" applyFill="1" applyBorder="1" applyAlignment="1">
      <alignment/>
    </xf>
    <xf numFmtId="189" fontId="0" fillId="0" borderId="0" xfId="42" applyNumberFormat="1" applyFont="1" applyAlignment="1">
      <alignment/>
    </xf>
    <xf numFmtId="189" fontId="0" fillId="0" borderId="0" xfId="42" applyNumberFormat="1" applyFont="1" applyBorder="1" applyAlignment="1">
      <alignment/>
    </xf>
    <xf numFmtId="189" fontId="0" fillId="0" borderId="0" xfId="42" applyNumberFormat="1" applyFont="1" applyBorder="1" applyAlignment="1">
      <alignment wrapText="1"/>
    </xf>
    <xf numFmtId="189" fontId="10" fillId="0" borderId="10" xfId="42" applyNumberFormat="1" applyFont="1" applyBorder="1" applyAlignment="1">
      <alignment horizontal="center" vertical="center"/>
    </xf>
    <xf numFmtId="189" fontId="11" fillId="0" borderId="10" xfId="42" applyNumberFormat="1" applyFont="1" applyBorder="1" applyAlignment="1">
      <alignment horizontal="center" vertical="center"/>
    </xf>
    <xf numFmtId="189" fontId="0" fillId="0" borderId="0" xfId="42" applyNumberFormat="1" applyFont="1" applyAlignment="1">
      <alignment/>
    </xf>
    <xf numFmtId="189" fontId="0" fillId="0" borderId="0" xfId="42" applyNumberFormat="1" applyFont="1" applyFill="1" applyAlignment="1">
      <alignment/>
    </xf>
    <xf numFmtId="171" fontId="9" fillId="0" borderId="10" xfId="42" applyNumberFormat="1" applyFont="1" applyFill="1" applyBorder="1" applyAlignment="1">
      <alignment/>
    </xf>
    <xf numFmtId="171" fontId="1" fillId="0" borderId="1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189" fontId="0" fillId="0" borderId="0" xfId="0" applyNumberFormat="1" applyAlignment="1">
      <alignment/>
    </xf>
    <xf numFmtId="171" fontId="9" fillId="0" borderId="10" xfId="42" applyNumberFormat="1" applyFont="1" applyFill="1" applyBorder="1" applyAlignment="1">
      <alignment vertical="center"/>
    </xf>
    <xf numFmtId="171" fontId="42" fillId="0" borderId="10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1" fillId="0" borderId="10" xfId="42" applyNumberFormat="1" applyFont="1" applyFill="1" applyBorder="1" applyAlignment="1">
      <alignment vertical="center"/>
    </xf>
    <xf numFmtId="171" fontId="42" fillId="0" borderId="10" xfId="42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9" fontId="0" fillId="0" borderId="10" xfId="42" applyNumberFormat="1" applyFont="1" applyBorder="1" applyAlignment="1">
      <alignment/>
    </xf>
    <xf numFmtId="189" fontId="1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85" fontId="9" fillId="0" borderId="0" xfId="42" applyNumberFormat="1" applyFont="1" applyFill="1" applyBorder="1" applyAlignment="1">
      <alignment/>
    </xf>
    <xf numFmtId="0" fontId="0" fillId="0" borderId="0" xfId="69">
      <alignment/>
      <protection/>
    </xf>
    <xf numFmtId="171" fontId="0" fillId="0" borderId="0" xfId="50" applyFont="1" applyAlignment="1">
      <alignment/>
    </xf>
    <xf numFmtId="49" fontId="62" fillId="34" borderId="10" xfId="50" applyNumberFormat="1" applyFont="1" applyFill="1" applyBorder="1" applyAlignment="1">
      <alignment horizontal="center"/>
    </xf>
    <xf numFmtId="0" fontId="62" fillId="0" borderId="11" xfId="69" applyFont="1" applyBorder="1">
      <alignment/>
      <protection/>
    </xf>
    <xf numFmtId="182" fontId="0" fillId="35" borderId="10" xfId="50" applyNumberFormat="1" applyFont="1" applyFill="1" applyBorder="1" applyAlignment="1">
      <alignment/>
    </xf>
    <xf numFmtId="0" fontId="0" fillId="0" borderId="12" xfId="69" applyBorder="1">
      <alignment/>
      <protection/>
    </xf>
    <xf numFmtId="182" fontId="0" fillId="0" borderId="10" xfId="50" applyNumberFormat="1" applyFont="1" applyBorder="1" applyAlignment="1">
      <alignment/>
    </xf>
    <xf numFmtId="189" fontId="0" fillId="0" borderId="10" xfId="50" applyNumberFormat="1" applyFont="1" applyBorder="1" applyAlignment="1">
      <alignment/>
    </xf>
    <xf numFmtId="0" fontId="0" fillId="0" borderId="13" xfId="69" applyBorder="1">
      <alignment/>
      <protection/>
    </xf>
    <xf numFmtId="0" fontId="0" fillId="0" borderId="14" xfId="69" applyBorder="1">
      <alignment/>
      <protection/>
    </xf>
    <xf numFmtId="189" fontId="0" fillId="0" borderId="10" xfId="50" applyNumberFormat="1" applyFont="1" applyBorder="1" applyAlignment="1">
      <alignment horizontal="center"/>
    </xf>
    <xf numFmtId="189" fontId="0" fillId="0" borderId="10" xfId="50" applyNumberFormat="1" applyFont="1" applyBorder="1" applyAlignment="1">
      <alignment/>
    </xf>
    <xf numFmtId="0" fontId="65" fillId="36" borderId="15" xfId="69" applyFont="1" applyFill="1" applyBorder="1">
      <alignment/>
      <protection/>
    </xf>
    <xf numFmtId="182" fontId="65" fillId="36" borderId="10" xfId="50" applyNumberFormat="1" applyFont="1" applyFill="1" applyBorder="1" applyAlignment="1">
      <alignment/>
    </xf>
    <xf numFmtId="189" fontId="65" fillId="36" borderId="10" xfId="50" applyNumberFormat="1" applyFont="1" applyFill="1" applyBorder="1" applyAlignment="1">
      <alignment/>
    </xf>
    <xf numFmtId="0" fontId="0" fillId="0" borderId="14" xfId="69" applyBorder="1" applyAlignment="1">
      <alignment wrapText="1"/>
      <protection/>
    </xf>
    <xf numFmtId="189" fontId="0" fillId="35" borderId="10" xfId="50" applyNumberFormat="1" applyFont="1" applyFill="1" applyBorder="1" applyAlignment="1">
      <alignment/>
    </xf>
    <xf numFmtId="0" fontId="65" fillId="36" borderId="12" xfId="69" applyFont="1" applyFill="1" applyBorder="1">
      <alignment/>
      <protection/>
    </xf>
    <xf numFmtId="0" fontId="65" fillId="36" borderId="16" xfId="69" applyFont="1" applyFill="1" applyBorder="1">
      <alignment/>
      <protection/>
    </xf>
    <xf numFmtId="0" fontId="0" fillId="0" borderId="17" xfId="69" applyBorder="1">
      <alignment/>
      <protection/>
    </xf>
    <xf numFmtId="182" fontId="0" fillId="0" borderId="0" xfId="50" applyNumberFormat="1" applyFont="1" applyBorder="1" applyAlignment="1">
      <alignment/>
    </xf>
    <xf numFmtId="0" fontId="0" fillId="0" borderId="12" xfId="69" applyFill="1" applyBorder="1">
      <alignment/>
      <protection/>
    </xf>
    <xf numFmtId="171" fontId="0" fillId="0" borderId="0" xfId="50" applyNumberFormat="1" applyFont="1" applyAlignment="1">
      <alignment/>
    </xf>
    <xf numFmtId="189" fontId="0" fillId="0" borderId="0" xfId="50" applyNumberFormat="1" applyFont="1" applyAlignment="1">
      <alignment/>
    </xf>
    <xf numFmtId="171" fontId="66" fillId="0" borderId="0" xfId="50" applyNumberFormat="1" applyFont="1" applyAlignment="1">
      <alignment/>
    </xf>
    <xf numFmtId="189" fontId="66" fillId="0" borderId="0" xfId="50" applyNumberFormat="1" applyFont="1" applyAlignment="1">
      <alignment/>
    </xf>
    <xf numFmtId="171" fontId="66" fillId="0" borderId="0" xfId="50" applyFont="1" applyAlignment="1">
      <alignment/>
    </xf>
    <xf numFmtId="171" fontId="63" fillId="0" borderId="0" xfId="50" applyFont="1" applyAlignment="1">
      <alignment/>
    </xf>
    <xf numFmtId="189" fontId="0" fillId="0" borderId="0" xfId="50" applyNumberFormat="1" applyFont="1" applyBorder="1" applyAlignment="1">
      <alignment/>
    </xf>
    <xf numFmtId="0" fontId="0" fillId="0" borderId="0" xfId="66" applyFont="1" applyBorder="1" applyAlignment="1">
      <alignment wrapText="1"/>
      <protection/>
    </xf>
    <xf numFmtId="0" fontId="0" fillId="0" borderId="0" xfId="66" applyBorder="1" applyAlignment="1">
      <alignment wrapText="1"/>
      <protection/>
    </xf>
    <xf numFmtId="0" fontId="0" fillId="0" borderId="0" xfId="66" applyFont="1" applyBorder="1" applyAlignment="1">
      <alignment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 wrapText="1"/>
      <protection/>
    </xf>
    <xf numFmtId="0" fontId="8" fillId="0" borderId="0" xfId="66" applyFont="1" applyBorder="1" applyAlignment="1">
      <alignment horizontal="center" vertical="center" wrapText="1"/>
      <protection/>
    </xf>
    <xf numFmtId="0" fontId="8" fillId="0" borderId="0" xfId="66" applyFont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/>
      <protection/>
    </xf>
    <xf numFmtId="3" fontId="12" fillId="0" borderId="0" xfId="66" applyNumberFormat="1" applyFont="1" applyAlignment="1">
      <alignment horizontal="center" vertical="center"/>
      <protection/>
    </xf>
    <xf numFmtId="0" fontId="10" fillId="0" borderId="10" xfId="66" applyFont="1" applyFill="1" applyBorder="1" applyAlignment="1">
      <alignment horizontal="center" vertical="center"/>
      <protection/>
    </xf>
    <xf numFmtId="0" fontId="19" fillId="0" borderId="10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45" fillId="0" borderId="10" xfId="70" applyBorder="1" applyAlignment="1">
      <alignment horizontal="center" wrapText="1"/>
      <protection/>
    </xf>
    <xf numFmtId="0" fontId="45" fillId="0" borderId="0" xfId="70" applyFill="1" applyBorder="1" applyAlignment="1">
      <alignment wrapText="1"/>
      <protection/>
    </xf>
    <xf numFmtId="0" fontId="45" fillId="0" borderId="0" xfId="70" applyAlignment="1">
      <alignment wrapText="1"/>
      <protection/>
    </xf>
    <xf numFmtId="0" fontId="45" fillId="0" borderId="18" xfId="70" applyBorder="1" applyAlignment="1">
      <alignment horizontal="center" wrapText="1"/>
      <protection/>
    </xf>
    <xf numFmtId="0" fontId="45" fillId="0" borderId="19" xfId="70" applyBorder="1" applyAlignment="1">
      <alignment horizontal="center" wrapText="1"/>
      <protection/>
    </xf>
    <xf numFmtId="0" fontId="45" fillId="0" borderId="10" xfId="70" applyBorder="1" applyAlignment="1">
      <alignment wrapText="1"/>
      <protection/>
    </xf>
    <xf numFmtId="0" fontId="45" fillId="0" borderId="0" xfId="70" applyFont="1" applyBorder="1" applyAlignment="1">
      <alignment wrapText="1"/>
      <protection/>
    </xf>
    <xf numFmtId="0" fontId="62" fillId="0" borderId="20" xfId="70" applyFont="1" applyBorder="1" applyAlignment="1">
      <alignment wrapText="1"/>
      <protection/>
    </xf>
    <xf numFmtId="0" fontId="67" fillId="37" borderId="18" xfId="70" applyFont="1" applyFill="1" applyBorder="1" applyAlignment="1">
      <alignment horizontal="center" wrapText="1"/>
      <protection/>
    </xf>
    <xf numFmtId="0" fontId="67" fillId="37" borderId="21" xfId="70" applyFont="1" applyFill="1" applyBorder="1" applyAlignment="1">
      <alignment horizontal="center" wrapText="1"/>
      <protection/>
    </xf>
    <xf numFmtId="0" fontId="67" fillId="37" borderId="19" xfId="70" applyFont="1" applyFill="1" applyBorder="1" applyAlignment="1">
      <alignment horizontal="center" wrapText="1"/>
      <protection/>
    </xf>
    <xf numFmtId="0" fontId="45" fillId="0" borderId="22" xfId="70" applyFont="1" applyBorder="1" applyAlignment="1">
      <alignment horizontal="center" vertical="justify" wrapText="1"/>
      <protection/>
    </xf>
    <xf numFmtId="0" fontId="45" fillId="0" borderId="22" xfId="70" applyBorder="1" applyAlignment="1">
      <alignment horizontal="center" vertical="justify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2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3" xfId="68"/>
    <cellStyle name="Normal 3" xfId="69"/>
    <cellStyle name="Normal 3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6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18.421875" style="36" bestFit="1" customWidth="1"/>
    <col min="2" max="2" width="53.140625" style="36" bestFit="1" customWidth="1"/>
    <col min="3" max="3" width="9.140625" style="36" customWidth="1"/>
    <col min="4" max="5" width="20.421875" style="86" bestFit="1" customWidth="1"/>
    <col min="6" max="6" width="15.28125" style="0" bestFit="1" customWidth="1"/>
    <col min="7" max="7" width="15.57421875" style="0" bestFit="1" customWidth="1"/>
    <col min="9" max="9" width="11.8515625" style="0" customWidth="1"/>
    <col min="11" max="11" width="15.28125" style="0" bestFit="1" customWidth="1"/>
  </cols>
  <sheetData>
    <row r="1" spans="1:5" ht="12.75">
      <c r="A1" s="3"/>
      <c r="B1" s="3"/>
      <c r="C1" s="3"/>
      <c r="D1" s="71"/>
      <c r="E1" s="71"/>
    </row>
    <row r="2" spans="1:5" ht="12.75">
      <c r="A2" s="138" t="s">
        <v>261</v>
      </c>
      <c r="B2" s="139"/>
      <c r="C2" s="139"/>
      <c r="D2" s="139"/>
      <c r="E2" s="139"/>
    </row>
    <row r="3" spans="1:5" ht="12.75">
      <c r="A3" s="140" t="s">
        <v>262</v>
      </c>
      <c r="B3" s="139"/>
      <c r="C3" s="139"/>
      <c r="D3" s="139"/>
      <c r="E3" s="139"/>
    </row>
    <row r="4" spans="1:5" ht="12.75">
      <c r="A4" s="140" t="s">
        <v>263</v>
      </c>
      <c r="B4" s="139"/>
      <c r="C4" s="139"/>
      <c r="D4" s="139"/>
      <c r="E4" s="139"/>
    </row>
    <row r="5" spans="1:5" ht="12.75">
      <c r="A5" s="7"/>
      <c r="B5" s="7"/>
      <c r="C5" s="7"/>
      <c r="D5" s="72"/>
      <c r="E5" s="72"/>
    </row>
    <row r="6" spans="1:5" ht="18">
      <c r="A6" s="141" t="s">
        <v>130</v>
      </c>
      <c r="B6" s="141"/>
      <c r="C6" s="141"/>
      <c r="D6" s="141"/>
      <c r="E6" s="142"/>
    </row>
    <row r="7" spans="1:5" ht="18">
      <c r="A7" s="143" t="s">
        <v>364</v>
      </c>
      <c r="B7" s="144"/>
      <c r="C7" s="144"/>
      <c r="D7" s="144"/>
      <c r="E7" s="145"/>
    </row>
    <row r="8" spans="1:5" ht="15">
      <c r="A8" s="146" t="s">
        <v>1</v>
      </c>
      <c r="B8" s="146"/>
      <c r="C8" s="146"/>
      <c r="D8" s="146"/>
      <c r="E8" s="146"/>
    </row>
    <row r="9" spans="1:5" ht="12.75">
      <c r="A9" s="148" t="s">
        <v>2</v>
      </c>
      <c r="B9" s="148" t="s">
        <v>3</v>
      </c>
      <c r="C9" s="148" t="s">
        <v>4</v>
      </c>
      <c r="D9" s="73" t="s">
        <v>5</v>
      </c>
      <c r="E9" s="73" t="s">
        <v>6</v>
      </c>
    </row>
    <row r="10" spans="1:5" ht="12.75">
      <c r="A10" s="148"/>
      <c r="B10" s="148"/>
      <c r="C10" s="148"/>
      <c r="D10" s="74" t="s">
        <v>7</v>
      </c>
      <c r="E10" s="74" t="s">
        <v>8</v>
      </c>
    </row>
    <row r="11" spans="1:5" ht="12.75">
      <c r="A11" s="13">
        <v>1</v>
      </c>
      <c r="B11" s="13">
        <v>2</v>
      </c>
      <c r="C11" s="13">
        <v>3</v>
      </c>
      <c r="D11" s="75">
        <v>4</v>
      </c>
      <c r="E11" s="75">
        <v>5</v>
      </c>
    </row>
    <row r="12" spans="1:5" ht="15">
      <c r="A12" s="37"/>
      <c r="B12" s="38" t="s">
        <v>131</v>
      </c>
      <c r="C12" s="39"/>
      <c r="D12" s="99">
        <f>D14+D16</f>
        <v>17672.100000000006</v>
      </c>
      <c r="E12" s="76">
        <v>19488.72</v>
      </c>
    </row>
    <row r="13" spans="1:5" ht="15">
      <c r="A13" s="40" t="s">
        <v>132</v>
      </c>
      <c r="B13" s="41" t="s">
        <v>133</v>
      </c>
      <c r="C13" s="39"/>
      <c r="D13" s="100">
        <v>0</v>
      </c>
      <c r="E13" s="77">
        <v>0</v>
      </c>
    </row>
    <row r="14" spans="1:5" ht="12.75">
      <c r="A14" s="42" t="s">
        <v>134</v>
      </c>
      <c r="B14" s="41" t="s">
        <v>135</v>
      </c>
      <c r="C14" s="39"/>
      <c r="D14" s="101">
        <v>160080.23</v>
      </c>
      <c r="E14" s="78">
        <v>160080.23</v>
      </c>
    </row>
    <row r="15" spans="1:5" ht="25.5">
      <c r="A15" s="42" t="s">
        <v>136</v>
      </c>
      <c r="B15" s="43" t="s">
        <v>137</v>
      </c>
      <c r="C15" s="39"/>
      <c r="D15" s="101">
        <v>0</v>
      </c>
      <c r="E15" s="78">
        <v>0</v>
      </c>
    </row>
    <row r="16" spans="1:5" ht="12.75">
      <c r="A16" s="42" t="s">
        <v>138</v>
      </c>
      <c r="B16" s="41" t="s">
        <v>139</v>
      </c>
      <c r="C16" s="39"/>
      <c r="D16" s="101">
        <v>-142408.13</v>
      </c>
      <c r="E16" s="78">
        <v>-140591.51</v>
      </c>
    </row>
    <row r="17" spans="1:5" ht="25.5">
      <c r="A17" s="44"/>
      <c r="B17" s="25" t="s">
        <v>140</v>
      </c>
      <c r="C17" s="39"/>
      <c r="D17" s="99">
        <f>D18+D19+D20+D21+D22</f>
        <v>1054370.4299999997</v>
      </c>
      <c r="E17" s="76">
        <v>1054450.2399999998</v>
      </c>
    </row>
    <row r="18" spans="1:5" ht="25.5">
      <c r="A18" s="42" t="s">
        <v>141</v>
      </c>
      <c r="B18" s="43" t="s">
        <v>142</v>
      </c>
      <c r="C18" s="39"/>
      <c r="D18" s="101">
        <v>1005317.58</v>
      </c>
      <c r="E18" s="78">
        <v>1005317.58</v>
      </c>
    </row>
    <row r="19" spans="1:5" ht="25.5">
      <c r="A19" s="42" t="s">
        <v>143</v>
      </c>
      <c r="B19" s="43" t="s">
        <v>144</v>
      </c>
      <c r="C19" s="39"/>
      <c r="D19" s="101">
        <v>254094.77</v>
      </c>
      <c r="E19" s="78">
        <v>246529.77</v>
      </c>
    </row>
    <row r="20" spans="1:5" ht="38.25">
      <c r="A20" s="42" t="s">
        <v>145</v>
      </c>
      <c r="B20" s="43" t="s">
        <v>146</v>
      </c>
      <c r="C20" s="39"/>
      <c r="D20" s="100">
        <v>0</v>
      </c>
      <c r="E20" s="77">
        <v>0</v>
      </c>
    </row>
    <row r="21" spans="1:5" ht="25.5">
      <c r="A21" s="42" t="s">
        <v>147</v>
      </c>
      <c r="B21" s="43" t="s">
        <v>148</v>
      </c>
      <c r="C21" s="39"/>
      <c r="D21" s="101">
        <v>39583.4</v>
      </c>
      <c r="E21" s="78">
        <v>39583.4</v>
      </c>
    </row>
    <row r="22" spans="1:6" ht="25.5">
      <c r="A22" s="42" t="s">
        <v>149</v>
      </c>
      <c r="B22" s="43" t="s">
        <v>150</v>
      </c>
      <c r="C22" s="39"/>
      <c r="D22" s="101">
        <v>-244625.32</v>
      </c>
      <c r="E22" s="78">
        <v>-236980.51</v>
      </c>
      <c r="F22" s="98"/>
    </row>
    <row r="23" spans="1:5" ht="15">
      <c r="A23" s="42"/>
      <c r="B23" s="20" t="s">
        <v>151</v>
      </c>
      <c r="C23" s="39"/>
      <c r="D23" s="99">
        <f>D24+D36</f>
        <v>504108.07999999996</v>
      </c>
      <c r="E23" s="76">
        <v>1005820.66</v>
      </c>
    </row>
    <row r="24" spans="1:5" ht="12.75">
      <c r="A24" s="42"/>
      <c r="B24" s="41" t="s">
        <v>152</v>
      </c>
      <c r="C24" s="39"/>
      <c r="D24" s="102">
        <f>D29+D30+D34</f>
        <v>504108.07999999996</v>
      </c>
      <c r="E24" s="79">
        <v>1005820.66</v>
      </c>
    </row>
    <row r="25" spans="1:5" ht="12.75">
      <c r="A25" s="42" t="s">
        <v>153</v>
      </c>
      <c r="B25" s="41" t="s">
        <v>154</v>
      </c>
      <c r="C25" s="39"/>
      <c r="D25" s="101">
        <v>0</v>
      </c>
      <c r="E25" s="78">
        <v>0</v>
      </c>
    </row>
    <row r="26" spans="1:5" ht="12.75">
      <c r="A26" s="42" t="s">
        <v>155</v>
      </c>
      <c r="B26" s="41" t="s">
        <v>156</v>
      </c>
      <c r="C26" s="39"/>
      <c r="D26" s="101">
        <v>0</v>
      </c>
      <c r="E26" s="78">
        <v>0</v>
      </c>
    </row>
    <row r="27" spans="1:5" ht="12.75">
      <c r="A27" s="42" t="s">
        <v>157</v>
      </c>
      <c r="B27" s="41" t="s">
        <v>158</v>
      </c>
      <c r="C27" s="39"/>
      <c r="D27" s="101">
        <v>0</v>
      </c>
      <c r="E27" s="78">
        <v>0</v>
      </c>
    </row>
    <row r="28" spans="1:5" ht="12.75">
      <c r="A28" s="42" t="s">
        <v>159</v>
      </c>
      <c r="B28" s="41" t="s">
        <v>160</v>
      </c>
      <c r="C28" s="39"/>
      <c r="D28" s="101">
        <v>0</v>
      </c>
      <c r="E28" s="78">
        <v>0</v>
      </c>
    </row>
    <row r="29" spans="1:5" ht="12.75">
      <c r="A29" s="42" t="s">
        <v>161</v>
      </c>
      <c r="B29" s="41" t="s">
        <v>162</v>
      </c>
      <c r="C29" s="39"/>
      <c r="D29" s="101">
        <v>200000</v>
      </c>
      <c r="E29" s="78">
        <v>200000</v>
      </c>
    </row>
    <row r="30" spans="1:5" ht="38.25">
      <c r="A30" s="42" t="s">
        <v>163</v>
      </c>
      <c r="B30" s="43" t="s">
        <v>164</v>
      </c>
      <c r="C30" s="39"/>
      <c r="D30" s="101">
        <v>254108.08</v>
      </c>
      <c r="E30" s="78">
        <v>255820.66</v>
      </c>
    </row>
    <row r="31" spans="1:5" ht="12.75">
      <c r="A31" s="42" t="s">
        <v>165</v>
      </c>
      <c r="B31" s="41" t="s">
        <v>166</v>
      </c>
      <c r="C31" s="39"/>
      <c r="D31" s="101">
        <v>0</v>
      </c>
      <c r="E31" s="78">
        <v>0</v>
      </c>
    </row>
    <row r="32" spans="1:5" ht="25.5">
      <c r="A32" s="42" t="s">
        <v>167</v>
      </c>
      <c r="B32" s="43" t="s">
        <v>168</v>
      </c>
      <c r="C32" s="39"/>
      <c r="D32" s="101">
        <v>0</v>
      </c>
      <c r="E32" s="78">
        <v>0</v>
      </c>
    </row>
    <row r="33" spans="1:5" ht="12.75">
      <c r="A33" s="42" t="s">
        <v>169</v>
      </c>
      <c r="B33" s="41" t="s">
        <v>170</v>
      </c>
      <c r="C33" s="39"/>
      <c r="D33" s="101">
        <v>0</v>
      </c>
      <c r="E33" s="78">
        <v>0</v>
      </c>
    </row>
    <row r="34" spans="1:5" ht="12.75">
      <c r="A34" s="42" t="s">
        <v>171</v>
      </c>
      <c r="B34" s="41" t="s">
        <v>172</v>
      </c>
      <c r="C34" s="39"/>
      <c r="D34" s="101">
        <v>50000</v>
      </c>
      <c r="E34" s="78">
        <v>550000</v>
      </c>
    </row>
    <row r="35" spans="1:5" ht="12.75">
      <c r="A35" s="42" t="s">
        <v>173</v>
      </c>
      <c r="B35" s="41" t="s">
        <v>174</v>
      </c>
      <c r="C35" s="39"/>
      <c r="D35" s="101">
        <v>0</v>
      </c>
      <c r="E35" s="78">
        <v>0</v>
      </c>
    </row>
    <row r="36" spans="1:5" ht="25.5">
      <c r="A36" s="42"/>
      <c r="B36" s="43" t="s">
        <v>175</v>
      </c>
      <c r="C36" s="39"/>
      <c r="D36" s="102">
        <v>0</v>
      </c>
      <c r="E36" s="79">
        <v>0</v>
      </c>
    </row>
    <row r="37" spans="1:5" ht="25.5">
      <c r="A37" s="42" t="s">
        <v>176</v>
      </c>
      <c r="B37" s="43" t="s">
        <v>177</v>
      </c>
      <c r="C37" s="39"/>
      <c r="D37" s="101">
        <v>0</v>
      </c>
      <c r="E37" s="78">
        <v>0</v>
      </c>
    </row>
    <row r="38" spans="1:5" ht="25.5">
      <c r="A38" s="42" t="s">
        <v>178</v>
      </c>
      <c r="B38" s="43" t="s">
        <v>179</v>
      </c>
      <c r="C38" s="39"/>
      <c r="D38" s="101">
        <v>0</v>
      </c>
      <c r="E38" s="78">
        <v>0</v>
      </c>
    </row>
    <row r="39" spans="1:5" ht="25.5">
      <c r="A39" s="42" t="s">
        <v>180</v>
      </c>
      <c r="B39" s="43" t="s">
        <v>181</v>
      </c>
      <c r="C39" s="39"/>
      <c r="D39" s="101">
        <v>0</v>
      </c>
      <c r="E39" s="78">
        <v>0</v>
      </c>
    </row>
    <row r="40" spans="1:5" ht="15">
      <c r="A40" s="42"/>
      <c r="B40" s="20" t="s">
        <v>182</v>
      </c>
      <c r="C40" s="45"/>
      <c r="D40" s="99">
        <f>D41+D42+D43</f>
        <v>1341052.19</v>
      </c>
      <c r="E40" s="76">
        <v>945684.87</v>
      </c>
    </row>
    <row r="41" spans="1:5" ht="12.75">
      <c r="A41" s="42" t="s">
        <v>183</v>
      </c>
      <c r="B41" s="41" t="s">
        <v>184</v>
      </c>
      <c r="C41" s="39"/>
      <c r="D41" s="101">
        <v>176052.19</v>
      </c>
      <c r="E41" s="78">
        <v>170684.87</v>
      </c>
    </row>
    <row r="42" spans="1:5" ht="12.75">
      <c r="A42" s="42" t="s">
        <v>185</v>
      </c>
      <c r="B42" s="41" t="s">
        <v>186</v>
      </c>
      <c r="C42" s="39"/>
      <c r="D42" s="101">
        <v>1165000</v>
      </c>
      <c r="E42" s="78">
        <v>775000</v>
      </c>
    </row>
    <row r="43" spans="1:5" ht="25.5">
      <c r="A43" s="42" t="s">
        <v>187</v>
      </c>
      <c r="B43" s="43" t="s">
        <v>188</v>
      </c>
      <c r="C43" s="39"/>
      <c r="D43" s="101">
        <v>0</v>
      </c>
      <c r="E43" s="78">
        <v>0</v>
      </c>
    </row>
    <row r="44" spans="1:5" ht="15">
      <c r="A44" s="42"/>
      <c r="B44" s="20" t="s">
        <v>189</v>
      </c>
      <c r="C44" s="39"/>
      <c r="D44" s="99">
        <f>D45+D46+D53</f>
        <v>1931424.48</v>
      </c>
      <c r="E44" s="76">
        <v>1709438.86</v>
      </c>
    </row>
    <row r="45" spans="1:5" ht="12.75">
      <c r="A45" s="42" t="s">
        <v>190</v>
      </c>
      <c r="B45" s="41" t="s">
        <v>191</v>
      </c>
      <c r="C45" s="39"/>
      <c r="D45" s="101">
        <v>96886.6</v>
      </c>
      <c r="E45" s="78">
        <v>49526.34</v>
      </c>
    </row>
    <row r="46" spans="1:5" ht="12.75">
      <c r="A46" s="42"/>
      <c r="B46" s="41" t="s">
        <v>192</v>
      </c>
      <c r="C46" s="39"/>
      <c r="D46" s="102">
        <f>SUM(D47:D52)</f>
        <v>1832137.88</v>
      </c>
      <c r="E46" s="79">
        <v>1658712.52</v>
      </c>
    </row>
    <row r="47" spans="1:5" ht="12.75">
      <c r="A47" s="42">
        <v>12</v>
      </c>
      <c r="B47" s="41" t="s">
        <v>193</v>
      </c>
      <c r="C47" s="39"/>
      <c r="D47" s="101">
        <v>552240.88</v>
      </c>
      <c r="E47" s="78">
        <v>398635.7</v>
      </c>
    </row>
    <row r="48" spans="1:5" ht="25.5">
      <c r="A48" s="42">
        <v>13</v>
      </c>
      <c r="B48" s="43" t="s">
        <v>194</v>
      </c>
      <c r="C48" s="39"/>
      <c r="D48" s="101">
        <v>6669.46</v>
      </c>
      <c r="E48" s="78">
        <v>6669.46</v>
      </c>
    </row>
    <row r="49" spans="1:5" ht="12.75">
      <c r="A49" s="42">
        <v>14</v>
      </c>
      <c r="B49" s="41" t="s">
        <v>195</v>
      </c>
      <c r="C49" s="39"/>
      <c r="D49" s="101">
        <v>84159.31</v>
      </c>
      <c r="E49" s="78">
        <v>53676.58</v>
      </c>
    </row>
    <row r="50" spans="1:5" ht="12.75">
      <c r="A50" s="42">
        <v>15</v>
      </c>
      <c r="B50" s="41" t="s">
        <v>196</v>
      </c>
      <c r="C50" s="39"/>
      <c r="D50" s="101">
        <v>41128.86</v>
      </c>
      <c r="E50" s="78">
        <v>75814.6</v>
      </c>
    </row>
    <row r="51" spans="1:5" ht="12.75">
      <c r="A51" s="42">
        <v>16</v>
      </c>
      <c r="B51" s="41" t="s">
        <v>197</v>
      </c>
      <c r="C51" s="39"/>
      <c r="D51" s="101">
        <v>180340.19</v>
      </c>
      <c r="E51" s="78">
        <v>173581.4</v>
      </c>
    </row>
    <row r="52" spans="1:5" ht="12.75">
      <c r="A52" s="42">
        <v>17</v>
      </c>
      <c r="B52" s="41" t="s">
        <v>198</v>
      </c>
      <c r="C52" s="39"/>
      <c r="D52" s="101">
        <v>967599.18</v>
      </c>
      <c r="E52" s="78">
        <v>950334.78</v>
      </c>
    </row>
    <row r="53" spans="1:5" ht="12.75">
      <c r="A53" s="42" t="s">
        <v>199</v>
      </c>
      <c r="B53" s="41" t="s">
        <v>200</v>
      </c>
      <c r="C53" s="39"/>
      <c r="D53" s="101">
        <v>2400</v>
      </c>
      <c r="E53" s="78">
        <v>1200</v>
      </c>
    </row>
    <row r="54" spans="1:5" ht="39">
      <c r="A54" s="46" t="s">
        <v>201</v>
      </c>
      <c r="B54" s="20" t="s">
        <v>202</v>
      </c>
      <c r="C54" s="39"/>
      <c r="D54" s="99">
        <v>37190.4</v>
      </c>
      <c r="E54" s="76">
        <v>54443.11</v>
      </c>
    </row>
    <row r="55" spans="1:5" ht="15">
      <c r="A55" s="42"/>
      <c r="B55" s="20" t="s">
        <v>203</v>
      </c>
      <c r="C55" s="39"/>
      <c r="D55" s="99">
        <f>D56+D57</f>
        <v>231954</v>
      </c>
      <c r="E55" s="76">
        <v>206475.97</v>
      </c>
    </row>
    <row r="56" spans="1:5" ht="12.75">
      <c r="A56" s="42">
        <v>192</v>
      </c>
      <c r="B56" s="41" t="s">
        <v>204</v>
      </c>
      <c r="C56" s="39"/>
      <c r="D56" s="101">
        <v>196704</v>
      </c>
      <c r="E56" s="78">
        <v>206475.97</v>
      </c>
    </row>
    <row r="57" spans="1:5" ht="12.75">
      <c r="A57" s="42" t="s">
        <v>205</v>
      </c>
      <c r="B57" s="41" t="s">
        <v>206</v>
      </c>
      <c r="C57" s="39"/>
      <c r="D57" s="101">
        <v>35250</v>
      </c>
      <c r="E57" s="78"/>
    </row>
    <row r="58" spans="1:5" ht="15">
      <c r="A58" s="42"/>
      <c r="B58" s="20" t="s">
        <v>207</v>
      </c>
      <c r="C58" s="39"/>
      <c r="D58" s="100">
        <v>0</v>
      </c>
      <c r="E58" s="77">
        <v>0</v>
      </c>
    </row>
    <row r="59" spans="1:5" ht="15">
      <c r="A59" s="42"/>
      <c r="B59" s="20" t="s">
        <v>208</v>
      </c>
      <c r="C59" s="39"/>
      <c r="D59" s="99">
        <f>D12+D17+D23+D40+D44+D54+D55+D58</f>
        <v>5117771.68</v>
      </c>
      <c r="E59" s="76">
        <v>4995802.43</v>
      </c>
    </row>
    <row r="60" spans="1:5" ht="12.75">
      <c r="A60" s="32"/>
      <c r="B60" s="47"/>
      <c r="C60" s="48"/>
      <c r="D60" s="80"/>
      <c r="E60" s="80"/>
    </row>
    <row r="61" spans="1:5" ht="12.75">
      <c r="A61" s="32"/>
      <c r="B61" s="47"/>
      <c r="C61" s="48"/>
      <c r="D61" s="80"/>
      <c r="E61" s="80"/>
    </row>
    <row r="62" spans="1:5" ht="15">
      <c r="A62" s="32"/>
      <c r="B62" s="47"/>
      <c r="C62" s="48"/>
      <c r="D62" s="80"/>
      <c r="E62" s="81"/>
    </row>
    <row r="63" spans="1:5" ht="12.75">
      <c r="A63" s="32"/>
      <c r="B63" s="47"/>
      <c r="C63" s="48"/>
      <c r="D63" s="80"/>
      <c r="E63" s="80"/>
    </row>
    <row r="64" spans="1:5" ht="12.75">
      <c r="A64" s="32"/>
      <c r="B64" s="47"/>
      <c r="C64" s="48"/>
      <c r="D64" s="80"/>
      <c r="E64" s="80"/>
    </row>
    <row r="65" spans="1:5" ht="12.75">
      <c r="A65" s="32"/>
      <c r="B65" s="47"/>
      <c r="C65" s="48"/>
      <c r="D65" s="80"/>
      <c r="E65" s="80"/>
    </row>
    <row r="66" spans="1:5" ht="12.75">
      <c r="A66" s="32"/>
      <c r="B66" s="47"/>
      <c r="C66" s="48"/>
      <c r="D66" s="80"/>
      <c r="E66" s="80"/>
    </row>
    <row r="67" spans="1:9" ht="12.75">
      <c r="A67" s="32"/>
      <c r="B67" s="47"/>
      <c r="C67" s="48"/>
      <c r="D67" s="80"/>
      <c r="E67" s="80"/>
      <c r="I67" s="54">
        <f>D59-D117</f>
        <v>0</v>
      </c>
    </row>
    <row r="68" spans="1:5" ht="14.25">
      <c r="A68" s="149" t="s">
        <v>209</v>
      </c>
      <c r="B68" s="149"/>
      <c r="C68" s="149"/>
      <c r="D68" s="149"/>
      <c r="E68" s="149"/>
    </row>
    <row r="69" spans="1:5" ht="12.75">
      <c r="A69" s="148" t="s">
        <v>2</v>
      </c>
      <c r="B69" s="148" t="s">
        <v>3</v>
      </c>
      <c r="C69" s="148" t="s">
        <v>4</v>
      </c>
      <c r="D69" s="73" t="s">
        <v>6</v>
      </c>
      <c r="E69" s="73" t="s">
        <v>6</v>
      </c>
    </row>
    <row r="70" spans="1:5" ht="12.75">
      <c r="A70" s="148"/>
      <c r="B70" s="148"/>
      <c r="C70" s="148"/>
      <c r="D70" s="74" t="s">
        <v>7</v>
      </c>
      <c r="E70" s="74" t="s">
        <v>8</v>
      </c>
    </row>
    <row r="71" spans="1:5" ht="12.75">
      <c r="A71" s="13">
        <v>1</v>
      </c>
      <c r="B71" s="13">
        <v>2</v>
      </c>
      <c r="C71" s="13">
        <v>3</v>
      </c>
      <c r="D71" s="75">
        <v>4</v>
      </c>
      <c r="E71" s="75">
        <v>5</v>
      </c>
    </row>
    <row r="72" spans="1:5" ht="15">
      <c r="A72" s="49"/>
      <c r="B72" s="25" t="s">
        <v>210</v>
      </c>
      <c r="C72" s="50"/>
      <c r="D72" s="93">
        <f>SUM(D73:D74)</f>
        <v>3000003.17</v>
      </c>
      <c r="E72" s="82">
        <v>3000003.17</v>
      </c>
    </row>
    <row r="73" spans="1:5" ht="12.75">
      <c r="A73" s="40">
        <v>900</v>
      </c>
      <c r="B73" s="41" t="s">
        <v>211</v>
      </c>
      <c r="C73" s="39"/>
      <c r="D73" s="97">
        <v>3000003.17</v>
      </c>
      <c r="E73" s="83">
        <v>3000003.17</v>
      </c>
    </row>
    <row r="74" spans="1:5" ht="15">
      <c r="A74" s="42">
        <v>901</v>
      </c>
      <c r="B74" s="43" t="s">
        <v>212</v>
      </c>
      <c r="C74" s="39"/>
      <c r="D74" s="103">
        <v>0</v>
      </c>
      <c r="E74" s="84">
        <v>0</v>
      </c>
    </row>
    <row r="75" spans="1:5" ht="15">
      <c r="A75" s="49"/>
      <c r="B75" s="25" t="s">
        <v>213</v>
      </c>
      <c r="C75" s="50"/>
      <c r="D75" s="93">
        <f>D76+D77+D82+D83+D84</f>
        <v>208540.63</v>
      </c>
      <c r="E75" s="82">
        <v>165635.8099999999</v>
      </c>
    </row>
    <row r="76" spans="1:5" ht="12.75">
      <c r="A76" s="42">
        <v>910</v>
      </c>
      <c r="B76" s="43" t="s">
        <v>214</v>
      </c>
      <c r="C76" s="39"/>
      <c r="D76" s="94">
        <v>0</v>
      </c>
      <c r="E76" s="85">
        <v>0</v>
      </c>
    </row>
    <row r="77" spans="1:5" ht="12.75">
      <c r="A77" s="42">
        <v>911</v>
      </c>
      <c r="B77" s="43" t="s">
        <v>215</v>
      </c>
      <c r="C77" s="39"/>
      <c r="D77" s="94">
        <f>D81</f>
        <v>39.32</v>
      </c>
      <c r="E77" s="85">
        <v>39.17</v>
      </c>
    </row>
    <row r="78" spans="1:5" ht="15">
      <c r="A78" s="42"/>
      <c r="B78" s="43" t="s">
        <v>216</v>
      </c>
      <c r="C78" s="39"/>
      <c r="D78" s="103"/>
      <c r="E78" s="84"/>
    </row>
    <row r="79" spans="1:5" ht="15">
      <c r="A79" s="42"/>
      <c r="B79" s="43" t="s">
        <v>217</v>
      </c>
      <c r="C79" s="39"/>
      <c r="D79" s="103"/>
      <c r="E79" s="84"/>
    </row>
    <row r="80" spans="1:5" ht="15">
      <c r="A80" s="42"/>
      <c r="B80" s="43" t="s">
        <v>218</v>
      </c>
      <c r="C80" s="39"/>
      <c r="D80" s="103"/>
      <c r="E80" s="84"/>
    </row>
    <row r="81" spans="1:5" ht="12.75">
      <c r="A81" s="42"/>
      <c r="B81" s="43" t="s">
        <v>219</v>
      </c>
      <c r="C81" s="39"/>
      <c r="D81" s="97">
        <v>39.32</v>
      </c>
      <c r="E81" s="83">
        <v>39.17</v>
      </c>
    </row>
    <row r="82" spans="1:5" ht="12.75">
      <c r="A82" s="42">
        <v>919</v>
      </c>
      <c r="B82" s="43" t="s">
        <v>220</v>
      </c>
      <c r="C82" s="39"/>
      <c r="D82" s="94">
        <v>0</v>
      </c>
      <c r="E82" s="85">
        <v>0</v>
      </c>
    </row>
    <row r="83" spans="1:5" ht="12.75">
      <c r="A83" s="42" t="s">
        <v>221</v>
      </c>
      <c r="B83" s="43" t="s">
        <v>222</v>
      </c>
      <c r="C83" s="39"/>
      <c r="D83" s="97">
        <v>139612.18</v>
      </c>
      <c r="E83" s="83">
        <v>139612.18</v>
      </c>
    </row>
    <row r="84" spans="1:5" ht="12.75">
      <c r="A84" s="42"/>
      <c r="B84" s="43" t="s">
        <v>223</v>
      </c>
      <c r="C84" s="39"/>
      <c r="D84" s="94">
        <f>D85+D86</f>
        <v>68889.13000000002</v>
      </c>
      <c r="E84" s="85">
        <v>25984.459999999905</v>
      </c>
    </row>
    <row r="85" spans="1:5" ht="12.75">
      <c r="A85" s="42" t="s">
        <v>224</v>
      </c>
      <c r="B85" s="43" t="s">
        <v>225</v>
      </c>
      <c r="C85" s="39"/>
      <c r="D85" s="97">
        <v>25984.46</v>
      </c>
      <c r="E85" s="83"/>
    </row>
    <row r="86" spans="1:7" ht="25.5">
      <c r="A86" s="42" t="s">
        <v>226</v>
      </c>
      <c r="B86" s="43" t="s">
        <v>227</v>
      </c>
      <c r="C86" s="39"/>
      <c r="D86" s="97">
        <f>'BILANS USPJEHA II KVARTAL'!D118</f>
        <v>42904.67000000002</v>
      </c>
      <c r="E86" s="83">
        <v>25984.459999999905</v>
      </c>
      <c r="G86" s="107"/>
    </row>
    <row r="87" spans="1:5" ht="15">
      <c r="A87" s="49"/>
      <c r="B87" s="25" t="s">
        <v>228</v>
      </c>
      <c r="C87" s="50"/>
      <c r="D87" s="93">
        <f>D88+D95+D100</f>
        <v>1275244.83</v>
      </c>
      <c r="E87" s="82">
        <v>1312705.3699999999</v>
      </c>
    </row>
    <row r="88" spans="1:7" ht="12.75">
      <c r="A88" s="42"/>
      <c r="B88" s="43" t="s">
        <v>229</v>
      </c>
      <c r="C88" s="39"/>
      <c r="D88" s="94">
        <f>SUM(D89:D92)</f>
        <v>1275244.83</v>
      </c>
      <c r="E88" s="85">
        <v>1312705.3699999999</v>
      </c>
      <c r="G88" s="107"/>
    </row>
    <row r="89" spans="1:7" ht="12.75">
      <c r="A89" s="42">
        <v>980</v>
      </c>
      <c r="B89" s="43" t="s">
        <v>230</v>
      </c>
      <c r="C89" s="39"/>
      <c r="D89" s="97">
        <f>788634.78</f>
        <v>788634.78</v>
      </c>
      <c r="E89" s="83">
        <v>774076.59</v>
      </c>
      <c r="F89" s="107"/>
      <c r="G89" s="107"/>
    </row>
    <row r="90" spans="1:11" ht="12.75">
      <c r="A90" s="42">
        <v>982</v>
      </c>
      <c r="B90" s="43" t="s">
        <v>231</v>
      </c>
      <c r="C90" s="39"/>
      <c r="D90" s="83">
        <v>240540.65</v>
      </c>
      <c r="E90" s="83">
        <v>243768.74</v>
      </c>
      <c r="G90" s="55"/>
      <c r="H90" s="55"/>
      <c r="I90" s="55"/>
      <c r="J90" s="55"/>
      <c r="K90" s="55"/>
    </row>
    <row r="91" spans="1:11" ht="12.75">
      <c r="A91" s="42">
        <v>983</v>
      </c>
      <c r="B91" s="43" t="s">
        <v>232</v>
      </c>
      <c r="C91" s="39"/>
      <c r="D91" s="83">
        <v>217757</v>
      </c>
      <c r="E91" s="83">
        <v>255431.56</v>
      </c>
      <c r="G91" s="55"/>
      <c r="H91" s="55"/>
      <c r="I91" s="55"/>
      <c r="J91" s="55"/>
      <c r="K91" s="55"/>
    </row>
    <row r="92" spans="1:5" ht="12.75">
      <c r="A92" s="42">
        <v>984</v>
      </c>
      <c r="B92" s="43" t="s">
        <v>233</v>
      </c>
      <c r="C92" s="39"/>
      <c r="D92" s="83">
        <v>28312.4</v>
      </c>
      <c r="E92" s="83">
        <v>39428.48</v>
      </c>
    </row>
    <row r="93" spans="1:5" ht="12.75">
      <c r="A93" s="42">
        <v>985</v>
      </c>
      <c r="B93" s="43" t="s">
        <v>234</v>
      </c>
      <c r="C93" s="39"/>
      <c r="D93" s="97">
        <v>0</v>
      </c>
      <c r="E93" s="83">
        <v>0</v>
      </c>
    </row>
    <row r="94" spans="1:11" ht="12.75">
      <c r="A94" s="42">
        <v>981986987988989</v>
      </c>
      <c r="B94" s="43" t="s">
        <v>235</v>
      </c>
      <c r="C94" s="39"/>
      <c r="D94" s="97">
        <v>0</v>
      </c>
      <c r="E94" s="83">
        <v>0</v>
      </c>
      <c r="G94" s="55"/>
      <c r="H94" s="55"/>
      <c r="I94" s="55"/>
      <c r="J94" s="55"/>
      <c r="K94" s="55"/>
    </row>
    <row r="95" spans="1:11" ht="25.5">
      <c r="A95" s="42"/>
      <c r="B95" s="43" t="s">
        <v>236</v>
      </c>
      <c r="C95" s="39"/>
      <c r="D95" s="94">
        <v>0</v>
      </c>
      <c r="E95" s="85">
        <v>0</v>
      </c>
      <c r="G95" s="55"/>
      <c r="H95" s="55"/>
      <c r="I95" s="55"/>
      <c r="J95" s="55"/>
      <c r="K95" s="55"/>
    </row>
    <row r="96" spans="1:5" ht="15">
      <c r="A96" s="42">
        <v>970</v>
      </c>
      <c r="B96" s="43" t="s">
        <v>237</v>
      </c>
      <c r="C96" s="39"/>
      <c r="D96" s="103">
        <v>0</v>
      </c>
      <c r="E96" s="84">
        <v>0</v>
      </c>
    </row>
    <row r="97" spans="1:5" ht="25.5">
      <c r="A97" s="42">
        <v>971</v>
      </c>
      <c r="B97" s="43" t="s">
        <v>238</v>
      </c>
      <c r="C97" s="39"/>
      <c r="D97" s="103">
        <v>0</v>
      </c>
      <c r="E97" s="84">
        <v>0</v>
      </c>
    </row>
    <row r="98" spans="1:5" ht="25.5">
      <c r="A98" s="42">
        <v>972973</v>
      </c>
      <c r="B98" s="43" t="s">
        <v>239</v>
      </c>
      <c r="C98" s="39"/>
      <c r="D98" s="103">
        <v>0</v>
      </c>
      <c r="E98" s="84">
        <v>0</v>
      </c>
    </row>
    <row r="99" spans="1:5" ht="15">
      <c r="A99" s="42">
        <v>974</v>
      </c>
      <c r="B99" s="43" t="s">
        <v>240</v>
      </c>
      <c r="C99" s="39"/>
      <c r="D99" s="103">
        <v>0</v>
      </c>
      <c r="E99" s="84">
        <v>0</v>
      </c>
    </row>
    <row r="100" spans="1:5" ht="12.75">
      <c r="A100" s="42"/>
      <c r="B100" s="43" t="s">
        <v>241</v>
      </c>
      <c r="C100" s="39"/>
      <c r="D100" s="94">
        <v>0</v>
      </c>
      <c r="E100" s="85">
        <v>0</v>
      </c>
    </row>
    <row r="101" spans="1:5" ht="15">
      <c r="A101" s="42">
        <v>960</v>
      </c>
      <c r="B101" s="43" t="s">
        <v>242</v>
      </c>
      <c r="C101" s="39"/>
      <c r="D101" s="103">
        <v>0</v>
      </c>
      <c r="E101" s="84">
        <v>0</v>
      </c>
    </row>
    <row r="102" spans="1:5" ht="15">
      <c r="A102" s="42">
        <v>961962963967</v>
      </c>
      <c r="B102" s="43" t="s">
        <v>243</v>
      </c>
      <c r="C102" s="39"/>
      <c r="D102" s="103">
        <v>0</v>
      </c>
      <c r="E102" s="84">
        <v>0</v>
      </c>
    </row>
    <row r="103" spans="1:5" ht="15">
      <c r="A103" s="49"/>
      <c r="B103" s="25" t="s">
        <v>244</v>
      </c>
      <c r="C103" s="50"/>
      <c r="D103" s="93">
        <f>SUM(D104:D110)</f>
        <v>390323.92</v>
      </c>
      <c r="E103" s="82">
        <v>281724.7</v>
      </c>
    </row>
    <row r="104" spans="1:5" ht="12.75">
      <c r="A104" s="42">
        <v>22</v>
      </c>
      <c r="B104" s="43" t="s">
        <v>245</v>
      </c>
      <c r="C104" s="39"/>
      <c r="D104" s="97">
        <v>23934.7</v>
      </c>
      <c r="E104" s="83">
        <v>15367.93</v>
      </c>
    </row>
    <row r="105" spans="1:5" ht="12.75">
      <c r="A105" s="42">
        <v>23</v>
      </c>
      <c r="B105" s="43" t="s">
        <v>246</v>
      </c>
      <c r="C105" s="39"/>
      <c r="D105" s="97">
        <v>146379.6</v>
      </c>
      <c r="E105" s="83">
        <v>72704.96</v>
      </c>
    </row>
    <row r="106" spans="1:5" ht="12.75">
      <c r="A106" s="42">
        <v>24</v>
      </c>
      <c r="B106" s="43" t="s">
        <v>247</v>
      </c>
      <c r="C106" s="39"/>
      <c r="D106" s="97">
        <v>0</v>
      </c>
      <c r="E106" s="83"/>
    </row>
    <row r="107" spans="1:5" ht="12.75">
      <c r="A107" s="42">
        <v>25</v>
      </c>
      <c r="B107" s="43" t="s">
        <v>248</v>
      </c>
      <c r="C107" s="39"/>
      <c r="D107" s="97">
        <v>33358.73</v>
      </c>
      <c r="E107" s="83">
        <v>23357.15</v>
      </c>
    </row>
    <row r="108" spans="1:5" ht="12.75">
      <c r="A108" s="42">
        <v>26</v>
      </c>
      <c r="B108" s="43" t="s">
        <v>249</v>
      </c>
      <c r="C108" s="39"/>
      <c r="D108" s="97">
        <v>98320.59</v>
      </c>
      <c r="E108" s="83">
        <v>113745.78</v>
      </c>
    </row>
    <row r="109" spans="1:5" ht="12.75">
      <c r="A109" s="42">
        <v>21</v>
      </c>
      <c r="B109" s="43" t="s">
        <v>250</v>
      </c>
      <c r="C109" s="39"/>
      <c r="D109" s="97">
        <v>29779.62</v>
      </c>
      <c r="E109" s="83">
        <v>12823.52</v>
      </c>
    </row>
    <row r="110" spans="1:5" ht="12.75">
      <c r="A110" s="42" t="s">
        <v>251</v>
      </c>
      <c r="B110" s="41" t="s">
        <v>252</v>
      </c>
      <c r="C110" s="39"/>
      <c r="D110" s="97">
        <v>58550.68</v>
      </c>
      <c r="E110" s="83">
        <v>43725.35999999999</v>
      </c>
    </row>
    <row r="111" spans="1:5" ht="25.5">
      <c r="A111" s="49"/>
      <c r="B111" s="25" t="s">
        <v>253</v>
      </c>
      <c r="C111" s="50"/>
      <c r="D111" s="93">
        <f>D112+D113+D114+D115</f>
        <v>227771.87</v>
      </c>
      <c r="E111" s="82">
        <v>227771.87</v>
      </c>
    </row>
    <row r="112" spans="1:5" ht="15">
      <c r="A112" s="42">
        <v>950951</v>
      </c>
      <c r="B112" s="43" t="s">
        <v>254</v>
      </c>
      <c r="C112" s="39"/>
      <c r="D112" s="103">
        <v>0</v>
      </c>
      <c r="E112" s="84">
        <v>0</v>
      </c>
    </row>
    <row r="113" spans="1:5" ht="15">
      <c r="A113" s="42">
        <v>954</v>
      </c>
      <c r="B113" s="43" t="s">
        <v>255</v>
      </c>
      <c r="C113" s="39"/>
      <c r="D113" s="103">
        <v>0</v>
      </c>
      <c r="E113" s="84">
        <v>0</v>
      </c>
    </row>
    <row r="114" spans="1:5" ht="15">
      <c r="A114" s="42">
        <v>952953955956</v>
      </c>
      <c r="B114" s="43" t="s">
        <v>256</v>
      </c>
      <c r="C114" s="39"/>
      <c r="D114" s="93">
        <v>227771.87</v>
      </c>
      <c r="E114" s="82">
        <v>227771.87</v>
      </c>
    </row>
    <row r="115" spans="1:5" ht="15">
      <c r="A115" s="42">
        <v>957</v>
      </c>
      <c r="B115" s="43" t="s">
        <v>257</v>
      </c>
      <c r="C115" s="39"/>
      <c r="D115" s="103">
        <v>0</v>
      </c>
      <c r="E115" s="84">
        <v>0</v>
      </c>
    </row>
    <row r="116" spans="1:5" ht="12.75">
      <c r="A116" s="42">
        <v>969</v>
      </c>
      <c r="B116" s="20" t="s">
        <v>258</v>
      </c>
      <c r="C116" s="39"/>
      <c r="D116" s="94">
        <v>15887.26</v>
      </c>
      <c r="E116" s="85">
        <v>7961.51</v>
      </c>
    </row>
    <row r="117" spans="1:7" ht="15">
      <c r="A117" s="42"/>
      <c r="B117" s="20" t="s">
        <v>259</v>
      </c>
      <c r="C117" s="39"/>
      <c r="D117" s="93">
        <f>D72+D75+D87+D103+D111+D116</f>
        <v>5117771.68</v>
      </c>
      <c r="E117" s="82">
        <v>4995802.43</v>
      </c>
      <c r="G117" s="98"/>
    </row>
    <row r="118" spans="1:8" ht="15">
      <c r="A118" s="51"/>
      <c r="B118" s="52"/>
      <c r="C118" s="53"/>
      <c r="D118" s="71"/>
      <c r="E118" s="108"/>
      <c r="H118" s="54"/>
    </row>
    <row r="119" spans="1:5" ht="12.75">
      <c r="A119" s="32"/>
      <c r="B119" s="47"/>
      <c r="C119" s="48"/>
      <c r="D119" s="80"/>
      <c r="E119" s="80"/>
    </row>
    <row r="120" spans="1:8" ht="12.75">
      <c r="A120" s="147" t="s">
        <v>125</v>
      </c>
      <c r="B120" s="147"/>
      <c r="C120" s="147"/>
      <c r="D120" s="147"/>
      <c r="E120" s="147"/>
      <c r="H120" s="54"/>
    </row>
    <row r="121" spans="1:8" ht="12.75">
      <c r="A121" s="32"/>
      <c r="B121" s="32"/>
      <c r="C121" s="32"/>
      <c r="D121" s="32"/>
      <c r="E121" s="32"/>
      <c r="H121" s="54"/>
    </row>
    <row r="122" spans="1:8" ht="12.75">
      <c r="A122" s="32"/>
      <c r="B122" s="32"/>
      <c r="C122" s="32"/>
      <c r="D122" s="32"/>
      <c r="E122" s="32"/>
      <c r="H122" s="54"/>
    </row>
    <row r="123" spans="1:5" ht="12.75">
      <c r="A123" s="147" t="s">
        <v>126</v>
      </c>
      <c r="B123" s="147"/>
      <c r="C123" s="147"/>
      <c r="D123" s="147"/>
      <c r="E123" s="147"/>
    </row>
    <row r="124" spans="1:5" ht="12.75">
      <c r="A124" s="32"/>
      <c r="B124" s="47"/>
      <c r="C124" s="48"/>
      <c r="D124" s="80"/>
      <c r="E124" s="80"/>
    </row>
    <row r="126" ht="12.75">
      <c r="D126" s="104"/>
    </row>
  </sheetData>
  <sheetProtection/>
  <mergeCells count="15">
    <mergeCell ref="A120:E120"/>
    <mergeCell ref="A123:E123"/>
    <mergeCell ref="A9:A10"/>
    <mergeCell ref="B9:B10"/>
    <mergeCell ref="C9:C10"/>
    <mergeCell ref="A68:E68"/>
    <mergeCell ref="A69:A70"/>
    <mergeCell ref="B69:B70"/>
    <mergeCell ref="C69:C7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abSelected="1" workbookViewId="0" topLeftCell="A104">
      <selection activeCell="D60" sqref="D60"/>
    </sheetView>
  </sheetViews>
  <sheetFormatPr defaultColWidth="9.140625" defaultRowHeight="12.75"/>
  <cols>
    <col min="1" max="1" width="12.140625" style="36" bestFit="1" customWidth="1"/>
    <col min="2" max="2" width="60.00390625" style="36" bestFit="1" customWidth="1"/>
    <col min="3" max="3" width="8.57421875" style="0" customWidth="1"/>
    <col min="4" max="4" width="24.8515625" style="91" customWidth="1"/>
    <col min="5" max="5" width="21.8515625" style="92" bestFit="1" customWidth="1"/>
    <col min="6" max="6" width="19.28125" style="2" hidden="1" customWidth="1"/>
    <col min="8" max="9" width="14.28125" style="0" bestFit="1" customWidth="1"/>
  </cols>
  <sheetData>
    <row r="1" spans="1:6" ht="12.75">
      <c r="A1" s="3"/>
      <c r="B1" s="4"/>
      <c r="C1" s="5"/>
      <c r="D1" s="87"/>
      <c r="E1" s="71"/>
      <c r="F1" s="6"/>
    </row>
    <row r="2" spans="1:6" ht="12.75">
      <c r="A2" s="3"/>
      <c r="B2" s="4"/>
      <c r="C2" s="5"/>
      <c r="D2" s="87"/>
      <c r="E2" s="71"/>
      <c r="F2" s="6"/>
    </row>
    <row r="3" spans="1:6" ht="12.75">
      <c r="A3" s="3"/>
      <c r="B3" s="4"/>
      <c r="C3" s="5"/>
      <c r="D3" s="87"/>
      <c r="E3" s="71"/>
      <c r="F3" s="6"/>
    </row>
    <row r="4" spans="1:6" ht="12.75">
      <c r="A4" s="138" t="s">
        <v>264</v>
      </c>
      <c r="B4" s="139"/>
      <c r="C4" s="139"/>
      <c r="D4" s="139"/>
      <c r="E4" s="139"/>
      <c r="F4" s="139"/>
    </row>
    <row r="5" spans="1:6" ht="12.75">
      <c r="A5" s="138" t="s">
        <v>265</v>
      </c>
      <c r="B5" s="139"/>
      <c r="C5" s="139"/>
      <c r="D5" s="139"/>
      <c r="E5" s="139"/>
      <c r="F5" s="139"/>
    </row>
    <row r="6" spans="1:6" ht="12.75">
      <c r="A6" s="138" t="s">
        <v>266</v>
      </c>
      <c r="B6" s="139"/>
      <c r="C6" s="139"/>
      <c r="D6" s="139"/>
      <c r="E6" s="139"/>
      <c r="F6" s="139"/>
    </row>
    <row r="7" spans="1:6" ht="12.75">
      <c r="A7" s="7"/>
      <c r="B7" s="9"/>
      <c r="C7" s="8"/>
      <c r="D7" s="88"/>
      <c r="E7" s="72"/>
      <c r="F7" s="10"/>
    </row>
    <row r="8" spans="1:6" ht="18">
      <c r="A8" s="141" t="s">
        <v>0</v>
      </c>
      <c r="B8" s="141"/>
      <c r="C8" s="141"/>
      <c r="D8" s="141"/>
      <c r="E8" s="141"/>
      <c r="F8" s="142"/>
    </row>
    <row r="9" spans="1:6" ht="15.75">
      <c r="A9" s="143" t="s">
        <v>363</v>
      </c>
      <c r="B9" s="144"/>
      <c r="C9" s="144"/>
      <c r="D9" s="144"/>
      <c r="E9" s="144"/>
      <c r="F9" s="145"/>
    </row>
    <row r="10" spans="1:6" ht="15">
      <c r="A10" s="150" t="s">
        <v>1</v>
      </c>
      <c r="B10" s="150"/>
      <c r="C10" s="150"/>
      <c r="D10" s="150"/>
      <c r="E10" s="150"/>
      <c r="F10" s="150"/>
    </row>
    <row r="11" spans="1:6" ht="12.75">
      <c r="A11" s="151" t="s">
        <v>2</v>
      </c>
      <c r="B11" s="148" t="s">
        <v>3</v>
      </c>
      <c r="C11" s="151" t="s">
        <v>4</v>
      </c>
      <c r="D11" s="89" t="s">
        <v>5</v>
      </c>
      <c r="E11" s="151" t="s">
        <v>6</v>
      </c>
      <c r="F11" s="151"/>
    </row>
    <row r="12" spans="1:6" ht="25.5">
      <c r="A12" s="151"/>
      <c r="B12" s="148"/>
      <c r="C12" s="151"/>
      <c r="D12" s="74" t="s">
        <v>7</v>
      </c>
      <c r="E12" s="74" t="s">
        <v>8</v>
      </c>
      <c r="F12" s="11" t="s">
        <v>8</v>
      </c>
    </row>
    <row r="13" spans="1:6" ht="12.75">
      <c r="A13" s="12">
        <v>1</v>
      </c>
      <c r="B13" s="13">
        <v>2</v>
      </c>
      <c r="C13" s="12">
        <v>3</v>
      </c>
      <c r="D13" s="90"/>
      <c r="E13" s="75"/>
      <c r="F13" s="14">
        <v>4</v>
      </c>
    </row>
    <row r="14" spans="1:6" ht="15">
      <c r="A14" s="15"/>
      <c r="B14" s="16" t="s">
        <v>9</v>
      </c>
      <c r="C14" s="17"/>
      <c r="D14" s="93">
        <f>D15+D24</f>
        <v>558204.56</v>
      </c>
      <c r="E14" s="82">
        <v>1866130.9200000002</v>
      </c>
      <c r="F14" s="18">
        <v>2140292.58</v>
      </c>
    </row>
    <row r="15" spans="1:6" ht="12.75">
      <c r="A15" s="19"/>
      <c r="B15" s="20" t="s">
        <v>10</v>
      </c>
      <c r="C15" s="17"/>
      <c r="D15" s="94">
        <f>SUM(D16:D23)</f>
        <v>547224.56</v>
      </c>
      <c r="E15" s="85">
        <v>1810590.9200000002</v>
      </c>
      <c r="F15" s="21">
        <v>2093168.5799999998</v>
      </c>
    </row>
    <row r="16" spans="1:6" ht="12.75">
      <c r="A16" s="19">
        <v>750</v>
      </c>
      <c r="B16" s="22" t="s">
        <v>11</v>
      </c>
      <c r="C16" s="17"/>
      <c r="D16" s="95">
        <f>613428.23</f>
        <v>613428.23</v>
      </c>
      <c r="E16" s="105">
        <v>2040160.46</v>
      </c>
      <c r="F16" s="23">
        <v>2042648.47</v>
      </c>
    </row>
    <row r="17" spans="1:6" ht="12.75">
      <c r="A17" s="19">
        <v>752</v>
      </c>
      <c r="B17" s="24" t="s">
        <v>12</v>
      </c>
      <c r="C17" s="17"/>
      <c r="D17" s="95">
        <v>0</v>
      </c>
      <c r="E17" s="105">
        <v>0</v>
      </c>
      <c r="F17" s="23">
        <v>149337.24</v>
      </c>
    </row>
    <row r="18" spans="1:6" ht="12.75">
      <c r="A18" s="19">
        <v>753</v>
      </c>
      <c r="B18" s="22" t="s">
        <v>13</v>
      </c>
      <c r="C18" s="17"/>
      <c r="D18" s="95">
        <v>0</v>
      </c>
      <c r="E18" s="105">
        <v>0</v>
      </c>
      <c r="F18" s="23"/>
    </row>
    <row r="19" spans="1:6" ht="25.5">
      <c r="A19" s="19">
        <v>754</v>
      </c>
      <c r="B19" s="24" t="s">
        <v>14</v>
      </c>
      <c r="C19" s="17"/>
      <c r="D19" s="95">
        <v>0</v>
      </c>
      <c r="E19" s="105">
        <v>0</v>
      </c>
      <c r="F19" s="23"/>
    </row>
    <row r="20" spans="1:6" ht="25.5">
      <c r="A20" s="19">
        <v>755</v>
      </c>
      <c r="B20" s="24" t="s">
        <v>15</v>
      </c>
      <c r="C20" s="17"/>
      <c r="D20" s="95">
        <v>-40969.41</v>
      </c>
      <c r="E20" s="105">
        <v>-243552.36</v>
      </c>
      <c r="F20" s="23">
        <v>-229504.52</v>
      </c>
    </row>
    <row r="21" spans="1:6" ht="12.75">
      <c r="A21" s="19">
        <v>756</v>
      </c>
      <c r="B21" s="24" t="s">
        <v>16</v>
      </c>
      <c r="C21" s="17"/>
      <c r="D21" s="95">
        <v>-14558.19</v>
      </c>
      <c r="E21" s="105">
        <v>-24949.19</v>
      </c>
      <c r="F21" s="23">
        <v>84106.89</v>
      </c>
    </row>
    <row r="22" spans="1:6" ht="12.75">
      <c r="A22" s="19">
        <v>757</v>
      </c>
      <c r="B22" s="22" t="s">
        <v>17</v>
      </c>
      <c r="C22" s="17"/>
      <c r="D22" s="95">
        <v>0</v>
      </c>
      <c r="E22" s="105">
        <v>0</v>
      </c>
      <c r="F22" s="23">
        <v>-7660.7</v>
      </c>
    </row>
    <row r="23" spans="1:6" ht="12.75">
      <c r="A23" s="19">
        <v>758</v>
      </c>
      <c r="B23" s="24" t="s">
        <v>18</v>
      </c>
      <c r="C23" s="17"/>
      <c r="D23" s="95">
        <v>-10676.07</v>
      </c>
      <c r="E23" s="105">
        <v>38932.01</v>
      </c>
      <c r="F23" s="23">
        <v>54241.2</v>
      </c>
    </row>
    <row r="24" spans="1:6" ht="12.75">
      <c r="A24" s="19"/>
      <c r="B24" s="20" t="s">
        <v>19</v>
      </c>
      <c r="C24" s="17"/>
      <c r="D24" s="96">
        <f>SUM(D25:D28)</f>
        <v>10980</v>
      </c>
      <c r="E24" s="106">
        <v>55540</v>
      </c>
      <c r="F24" s="21">
        <v>47124</v>
      </c>
    </row>
    <row r="25" spans="1:6" ht="12.75">
      <c r="A25" s="19">
        <v>760</v>
      </c>
      <c r="B25" s="22" t="s">
        <v>20</v>
      </c>
      <c r="C25" s="17"/>
      <c r="D25" s="95">
        <v>10980</v>
      </c>
      <c r="E25" s="105">
        <v>55540</v>
      </c>
      <c r="F25" s="23">
        <v>47124</v>
      </c>
    </row>
    <row r="26" spans="1:6" ht="12.75">
      <c r="A26" s="19">
        <v>764</v>
      </c>
      <c r="B26" s="22" t="s">
        <v>21</v>
      </c>
      <c r="C26" s="17"/>
      <c r="D26" s="95">
        <v>0</v>
      </c>
      <c r="E26" s="105">
        <v>0</v>
      </c>
      <c r="F26" s="23"/>
    </row>
    <row r="27" spans="1:6" ht="12.75">
      <c r="A27" s="19">
        <v>768</v>
      </c>
      <c r="B27" s="22" t="s">
        <v>22</v>
      </c>
      <c r="C27" s="17"/>
      <c r="D27" s="95">
        <v>0</v>
      </c>
      <c r="E27" s="105">
        <v>0</v>
      </c>
      <c r="F27" s="23"/>
    </row>
    <row r="28" spans="1:6" ht="12.75">
      <c r="A28" s="19">
        <v>769</v>
      </c>
      <c r="B28" s="22" t="s">
        <v>23</v>
      </c>
      <c r="C28" s="17"/>
      <c r="D28" s="95">
        <v>0</v>
      </c>
      <c r="E28" s="105">
        <v>0</v>
      </c>
      <c r="F28" s="23"/>
    </row>
    <row r="29" spans="1:6" ht="15">
      <c r="A29" s="15"/>
      <c r="B29" s="16" t="s">
        <v>24</v>
      </c>
      <c r="C29" s="17"/>
      <c r="D29" s="93">
        <f>D30+D41+D47</f>
        <v>237990.55</v>
      </c>
      <c r="E29" s="82">
        <v>931307.4900000002</v>
      </c>
      <c r="F29" s="18">
        <v>1092304.7800000003</v>
      </c>
    </row>
    <row r="30" spans="1:6" ht="12.75">
      <c r="A30" s="19"/>
      <c r="B30" s="20" t="s">
        <v>25</v>
      </c>
      <c r="C30" s="17"/>
      <c r="D30" s="94">
        <f>SUM(D31:D40)</f>
        <v>184653.38999999998</v>
      </c>
      <c r="E30" s="85">
        <v>668640.0300000001</v>
      </c>
      <c r="F30" s="21">
        <v>506473.8200000001</v>
      </c>
    </row>
    <row r="31" spans="1:6" ht="12.75">
      <c r="A31" s="19">
        <v>400</v>
      </c>
      <c r="B31" s="22" t="s">
        <v>26</v>
      </c>
      <c r="C31" s="17"/>
      <c r="D31" s="95">
        <v>245453.3</v>
      </c>
      <c r="E31" s="105">
        <v>759446.53</v>
      </c>
      <c r="F31" s="23">
        <v>599116.35</v>
      </c>
    </row>
    <row r="32" spans="1:6" ht="12.75">
      <c r="A32" s="19">
        <v>401</v>
      </c>
      <c r="B32" s="22" t="s">
        <v>27</v>
      </c>
      <c r="C32" s="17"/>
      <c r="D32" s="95">
        <v>15716.41</v>
      </c>
      <c r="E32" s="105">
        <v>60576.65</v>
      </c>
      <c r="F32" s="23">
        <v>53090.93</v>
      </c>
    </row>
    <row r="33" spans="1:6" ht="12.75">
      <c r="A33" s="19">
        <v>402</v>
      </c>
      <c r="B33" s="22" t="s">
        <v>28</v>
      </c>
      <c r="C33" s="17"/>
      <c r="D33" s="95">
        <v>-609.84</v>
      </c>
      <c r="E33" s="105">
        <v>-86314.42</v>
      </c>
      <c r="F33" s="23">
        <v>-39963.77</v>
      </c>
    </row>
    <row r="34" spans="1:6" ht="25.5">
      <c r="A34" s="19">
        <v>403</v>
      </c>
      <c r="B34" s="24" t="s">
        <v>127</v>
      </c>
      <c r="C34" s="17"/>
      <c r="D34" s="95"/>
      <c r="E34" s="105">
        <v>3351.77</v>
      </c>
      <c r="F34" s="23">
        <v>21940.93</v>
      </c>
    </row>
    <row r="35" spans="1:6" ht="25.5">
      <c r="A35" s="19">
        <v>404</v>
      </c>
      <c r="B35" s="24" t="s">
        <v>128</v>
      </c>
      <c r="C35" s="17"/>
      <c r="D35" s="95">
        <v>-30464.23</v>
      </c>
      <c r="E35" s="105">
        <v>-93322.43</v>
      </c>
      <c r="F35" s="23">
        <v>-65996.71</v>
      </c>
    </row>
    <row r="36" spans="1:6" ht="12.75">
      <c r="A36" s="19">
        <v>405</v>
      </c>
      <c r="B36" s="22" t="s">
        <v>29</v>
      </c>
      <c r="C36" s="70"/>
      <c r="D36" s="105">
        <v>53.46</v>
      </c>
      <c r="E36" s="105">
        <v>1690.44</v>
      </c>
      <c r="F36" s="23">
        <v>-79492.02</v>
      </c>
    </row>
    <row r="37" spans="1:9" ht="25.5">
      <c r="A37" s="19">
        <v>406</v>
      </c>
      <c r="B37" s="24" t="s">
        <v>30</v>
      </c>
      <c r="C37" s="70"/>
      <c r="D37" s="105">
        <v>3295.09</v>
      </c>
      <c r="E37" s="105">
        <v>13831.4</v>
      </c>
      <c r="F37" s="23">
        <v>-1903.5</v>
      </c>
      <c r="I37" s="2"/>
    </row>
    <row r="38" spans="1:9" ht="12.75">
      <c r="A38" s="19">
        <v>407</v>
      </c>
      <c r="B38" s="22" t="s">
        <v>31</v>
      </c>
      <c r="C38" s="70"/>
      <c r="D38" s="105">
        <v>-37674.7</v>
      </c>
      <c r="E38" s="105">
        <v>8560.04</v>
      </c>
      <c r="F38" s="23">
        <v>-9614.789999999999</v>
      </c>
      <c r="H38" s="2"/>
      <c r="I38" s="98"/>
    </row>
    <row r="39" spans="1:6" ht="25.5">
      <c r="A39" s="19">
        <v>408</v>
      </c>
      <c r="B39" s="24" t="s">
        <v>32</v>
      </c>
      <c r="C39" s="70"/>
      <c r="D39" s="105">
        <v>0</v>
      </c>
      <c r="E39" s="105">
        <v>0</v>
      </c>
      <c r="F39" s="23"/>
    </row>
    <row r="40" spans="1:6" ht="12.75">
      <c r="A40" s="19">
        <v>409</v>
      </c>
      <c r="B40" s="22" t="s">
        <v>33</v>
      </c>
      <c r="C40" s="70"/>
      <c r="D40" s="105">
        <v>-11116.1</v>
      </c>
      <c r="E40" s="105">
        <v>820.05</v>
      </c>
      <c r="F40" s="23">
        <v>29296.4</v>
      </c>
    </row>
    <row r="41" spans="1:6" ht="12.75">
      <c r="A41" s="19"/>
      <c r="B41" s="20" t="s">
        <v>34</v>
      </c>
      <c r="C41" s="70"/>
      <c r="D41" s="95">
        <v>0</v>
      </c>
      <c r="E41" s="105">
        <v>0</v>
      </c>
      <c r="F41" s="21">
        <v>106627.6</v>
      </c>
    </row>
    <row r="42" spans="1:6" ht="12.75">
      <c r="A42" s="19">
        <v>410411</v>
      </c>
      <c r="B42" s="22" t="s">
        <v>35</v>
      </c>
      <c r="C42" s="17"/>
      <c r="D42" s="95">
        <v>0</v>
      </c>
      <c r="E42" s="105">
        <v>0</v>
      </c>
      <c r="F42" s="23"/>
    </row>
    <row r="43" spans="1:6" ht="12.75">
      <c r="A43" s="19">
        <v>412413414</v>
      </c>
      <c r="B43" s="22" t="s">
        <v>36</v>
      </c>
      <c r="C43" s="17"/>
      <c r="D43" s="95">
        <v>0</v>
      </c>
      <c r="E43" s="105">
        <v>0</v>
      </c>
      <c r="F43" s="23"/>
    </row>
    <row r="44" spans="1:6" ht="12.75">
      <c r="A44" s="19">
        <v>415</v>
      </c>
      <c r="B44" s="22" t="s">
        <v>37</v>
      </c>
      <c r="C44" s="17"/>
      <c r="D44" s="95">
        <v>0</v>
      </c>
      <c r="E44" s="105">
        <v>0</v>
      </c>
      <c r="F44" s="23">
        <v>106627.6</v>
      </c>
    </row>
    <row r="45" spans="1:6" ht="12.75">
      <c r="A45" s="19" t="s">
        <v>38</v>
      </c>
      <c r="B45" s="22" t="s">
        <v>39</v>
      </c>
      <c r="C45" s="17"/>
      <c r="D45" s="95">
        <v>0</v>
      </c>
      <c r="E45" s="105">
        <v>0</v>
      </c>
      <c r="F45" s="23"/>
    </row>
    <row r="46" spans="1:6" ht="12.75">
      <c r="A46" s="19">
        <v>418419</v>
      </c>
      <c r="B46" s="22" t="s">
        <v>40</v>
      </c>
      <c r="C46" s="17"/>
      <c r="D46" s="95">
        <v>0</v>
      </c>
      <c r="E46" s="105">
        <v>0</v>
      </c>
      <c r="F46" s="23"/>
    </row>
    <row r="47" spans="1:6" ht="12.75">
      <c r="A47" s="19"/>
      <c r="B47" s="20" t="s">
        <v>41</v>
      </c>
      <c r="C47" s="17"/>
      <c r="D47" s="96">
        <f>SUM(D48:D56)</f>
        <v>53337.16</v>
      </c>
      <c r="E47" s="106">
        <v>262667.46</v>
      </c>
      <c r="F47" s="21">
        <v>479203.36000000004</v>
      </c>
    </row>
    <row r="48" spans="1:6" ht="12.75">
      <c r="A48" s="19">
        <v>420</v>
      </c>
      <c r="B48" s="22" t="s">
        <v>42</v>
      </c>
      <c r="C48" s="17"/>
      <c r="D48" s="95">
        <v>10549.9</v>
      </c>
      <c r="E48" s="105">
        <v>35336.72</v>
      </c>
      <c r="F48" s="23">
        <v>27972.91</v>
      </c>
    </row>
    <row r="49" spans="1:6" ht="12.75">
      <c r="A49" s="19">
        <v>421</v>
      </c>
      <c r="B49" s="22" t="s">
        <v>43</v>
      </c>
      <c r="C49" s="17"/>
      <c r="D49" s="95">
        <v>0</v>
      </c>
      <c r="E49" s="105">
        <v>0</v>
      </c>
      <c r="F49" s="23"/>
    </row>
    <row r="50" spans="1:6" ht="12.75">
      <c r="A50" s="19">
        <v>422</v>
      </c>
      <c r="B50" s="22" t="s">
        <v>44</v>
      </c>
      <c r="C50" s="17"/>
      <c r="D50" s="95">
        <v>8893.97</v>
      </c>
      <c r="E50" s="105">
        <v>34504.8</v>
      </c>
      <c r="F50" s="23">
        <v>47265.81</v>
      </c>
    </row>
    <row r="51" spans="1:6" ht="12.75">
      <c r="A51" s="19">
        <v>423</v>
      </c>
      <c r="B51" s="22" t="s">
        <v>45</v>
      </c>
      <c r="C51" s="17"/>
      <c r="D51" s="95">
        <v>0</v>
      </c>
      <c r="E51" s="105">
        <v>20466.08</v>
      </c>
      <c r="F51" s="23">
        <v>23485.25</v>
      </c>
    </row>
    <row r="52" spans="1:6" ht="12.75">
      <c r="A52" s="19">
        <v>424</v>
      </c>
      <c r="B52" s="22" t="s">
        <v>46</v>
      </c>
      <c r="C52" s="17"/>
      <c r="D52" s="95"/>
      <c r="E52" s="105">
        <v>129582.72</v>
      </c>
      <c r="F52" s="23">
        <v>353737.82</v>
      </c>
    </row>
    <row r="53" spans="1:6" ht="12.75">
      <c r="A53" s="19">
        <v>429</v>
      </c>
      <c r="B53" s="22" t="s">
        <v>47</v>
      </c>
      <c r="C53" s="17"/>
      <c r="D53" s="95">
        <v>33893.29</v>
      </c>
      <c r="E53" s="105">
        <v>42777.14</v>
      </c>
      <c r="F53" s="23">
        <v>26741.57</v>
      </c>
    </row>
    <row r="54" spans="1:6" ht="25.5">
      <c r="A54" s="19">
        <v>460</v>
      </c>
      <c r="B54" s="24" t="s">
        <v>48</v>
      </c>
      <c r="C54" s="17"/>
      <c r="D54" s="95">
        <v>0</v>
      </c>
      <c r="E54" s="105">
        <v>0</v>
      </c>
      <c r="F54" s="23">
        <v>0</v>
      </c>
    </row>
    <row r="55" spans="1:6" ht="12.75">
      <c r="A55" s="19">
        <v>463</v>
      </c>
      <c r="B55" s="22" t="s">
        <v>49</v>
      </c>
      <c r="C55" s="17"/>
      <c r="D55" s="95">
        <v>0</v>
      </c>
      <c r="E55" s="105">
        <v>0</v>
      </c>
      <c r="F55" s="23">
        <v>0</v>
      </c>
    </row>
    <row r="56" spans="1:6" ht="12.75">
      <c r="A56" s="19">
        <v>462469</v>
      </c>
      <c r="B56" s="22" t="s">
        <v>50</v>
      </c>
      <c r="C56" s="17"/>
      <c r="D56" s="95">
        <v>0</v>
      </c>
      <c r="E56" s="105">
        <v>0</v>
      </c>
      <c r="F56" s="23">
        <v>0</v>
      </c>
    </row>
    <row r="57" spans="1:6" ht="15">
      <c r="A57" s="15"/>
      <c r="B57" s="16" t="s">
        <v>51</v>
      </c>
      <c r="C57" s="17"/>
      <c r="D57" s="96">
        <f>D14-D29</f>
        <v>320214.01000000007</v>
      </c>
      <c r="E57" s="106">
        <v>934823.4299999999</v>
      </c>
      <c r="F57" s="18">
        <v>1047987.7999999998</v>
      </c>
    </row>
    <row r="58" spans="1:8" ht="15">
      <c r="A58" s="19"/>
      <c r="B58" s="16" t="s">
        <v>52</v>
      </c>
      <c r="C58" s="17"/>
      <c r="D58" s="96">
        <f>D59+D60+D61+D62+D66+D71+D78+D79</f>
        <v>296653.05000000005</v>
      </c>
      <c r="E58" s="106">
        <v>1060458.05</v>
      </c>
      <c r="F58" s="18">
        <v>963317.49</v>
      </c>
      <c r="H58" s="107"/>
    </row>
    <row r="59" spans="1:6" ht="12.75">
      <c r="A59" s="19">
        <v>440</v>
      </c>
      <c r="B59" s="20" t="s">
        <v>53</v>
      </c>
      <c r="C59" s="17"/>
      <c r="D59" s="96">
        <v>136027.12</v>
      </c>
      <c r="E59" s="106">
        <v>544328.24</v>
      </c>
      <c r="F59" s="23">
        <v>112860.18</v>
      </c>
    </row>
    <row r="60" spans="1:6" ht="12.75">
      <c r="A60" s="19">
        <v>441</v>
      </c>
      <c r="B60" s="20" t="s">
        <v>54</v>
      </c>
      <c r="C60" s="17"/>
      <c r="D60" s="94">
        <v>9771.97</v>
      </c>
      <c r="E60" s="85">
        <v>-64074.04</v>
      </c>
      <c r="F60" s="23">
        <v>0</v>
      </c>
    </row>
    <row r="61" spans="1:6" ht="12.75">
      <c r="A61" s="19">
        <v>45</v>
      </c>
      <c r="B61" s="20" t="s">
        <v>55</v>
      </c>
      <c r="C61" s="17"/>
      <c r="D61" s="96">
        <v>9461.43</v>
      </c>
      <c r="E61" s="106">
        <v>38581.8</v>
      </c>
      <c r="F61" s="23">
        <v>68822.3</v>
      </c>
    </row>
    <row r="62" spans="1:6" ht="12.75">
      <c r="A62" s="19"/>
      <c r="B62" s="20" t="s">
        <v>56</v>
      </c>
      <c r="C62" s="17"/>
      <c r="D62" s="94">
        <f>SUM(D63:D65)</f>
        <v>77824.87</v>
      </c>
      <c r="E62" s="85">
        <v>301049.51</v>
      </c>
      <c r="F62" s="21">
        <v>313424.77</v>
      </c>
    </row>
    <row r="63" spans="1:6" ht="12.75">
      <c r="A63" s="19">
        <v>470471472475</v>
      </c>
      <c r="B63" s="22" t="s">
        <v>57</v>
      </c>
      <c r="C63" s="17"/>
      <c r="D63" s="95">
        <v>30841.52</v>
      </c>
      <c r="E63" s="105">
        <v>127070.5</v>
      </c>
      <c r="F63" s="23">
        <v>178944.48</v>
      </c>
    </row>
    <row r="64" spans="1:6" ht="12.75">
      <c r="A64" s="19">
        <v>473474</v>
      </c>
      <c r="B64" s="22" t="s">
        <v>58</v>
      </c>
      <c r="C64" s="17"/>
      <c r="D64" s="95">
        <v>22776.1</v>
      </c>
      <c r="E64" s="105">
        <v>94909.98</v>
      </c>
      <c r="F64" s="23">
        <v>117006.06</v>
      </c>
    </row>
    <row r="65" spans="1:6" ht="12.75">
      <c r="A65" s="19" t="s">
        <v>59</v>
      </c>
      <c r="B65" s="22" t="s">
        <v>60</v>
      </c>
      <c r="C65" s="17"/>
      <c r="D65" s="95">
        <v>24207.25</v>
      </c>
      <c r="E65" s="105">
        <v>79069.03</v>
      </c>
      <c r="F65" s="23">
        <v>17474.23</v>
      </c>
    </row>
    <row r="66" spans="1:6" ht="12.75">
      <c r="A66" s="19"/>
      <c r="B66" s="20" t="s">
        <v>61</v>
      </c>
      <c r="C66" s="17"/>
      <c r="D66" s="96">
        <f>SUM(D67:D70)</f>
        <v>5547.76</v>
      </c>
      <c r="E66" s="106">
        <v>30435.66</v>
      </c>
      <c r="F66" s="21">
        <v>43261.35</v>
      </c>
    </row>
    <row r="67" spans="1:6" ht="25.5">
      <c r="A67" s="19">
        <v>430432434</v>
      </c>
      <c r="B67" s="24" t="s">
        <v>62</v>
      </c>
      <c r="C67" s="17"/>
      <c r="D67" s="95">
        <v>0</v>
      </c>
      <c r="E67" s="105">
        <v>1904.35</v>
      </c>
      <c r="F67" s="23">
        <v>515.72</v>
      </c>
    </row>
    <row r="68" spans="1:6" ht="12.75">
      <c r="A68" s="19">
        <v>431</v>
      </c>
      <c r="B68" s="22" t="s">
        <v>63</v>
      </c>
      <c r="C68" s="17"/>
      <c r="D68" s="95">
        <v>1526.14</v>
      </c>
      <c r="E68" s="105">
        <v>14617.26</v>
      </c>
      <c r="F68" s="23">
        <v>19149.65</v>
      </c>
    </row>
    <row r="69" spans="1:6" ht="12.75">
      <c r="A69" s="19">
        <v>433</v>
      </c>
      <c r="B69" s="22" t="s">
        <v>64</v>
      </c>
      <c r="C69" s="17"/>
      <c r="D69" s="95">
        <v>3351.79</v>
      </c>
      <c r="E69" s="105">
        <v>12329.42</v>
      </c>
      <c r="F69" s="23">
        <v>22091.44</v>
      </c>
    </row>
    <row r="70" spans="1:6" ht="12.75">
      <c r="A70" s="19">
        <v>439</v>
      </c>
      <c r="B70" s="22" t="s">
        <v>65</v>
      </c>
      <c r="C70" s="17"/>
      <c r="D70" s="95">
        <v>669.83</v>
      </c>
      <c r="E70" s="105">
        <v>1584.63</v>
      </c>
      <c r="F70" s="23">
        <v>1504.54</v>
      </c>
    </row>
    <row r="71" spans="1:6" ht="12.75">
      <c r="A71" s="19"/>
      <c r="B71" s="20" t="s">
        <v>66</v>
      </c>
      <c r="C71" s="17"/>
      <c r="D71" s="96">
        <f>SUM(D72:D77)</f>
        <v>51520.240000000005</v>
      </c>
      <c r="E71" s="106">
        <v>175312.95</v>
      </c>
      <c r="F71" s="21">
        <v>389871.86</v>
      </c>
    </row>
    <row r="72" spans="1:6" ht="38.25">
      <c r="A72" s="19">
        <v>443446</v>
      </c>
      <c r="B72" s="24" t="s">
        <v>67</v>
      </c>
      <c r="C72" s="17"/>
      <c r="D72" s="95">
        <v>27178.5</v>
      </c>
      <c r="E72" s="105">
        <v>83015.84</v>
      </c>
      <c r="F72" s="23">
        <v>94539.82</v>
      </c>
    </row>
    <row r="73" spans="1:6" ht="12.75">
      <c r="A73" s="19">
        <v>442</v>
      </c>
      <c r="B73" s="22" t="s">
        <v>68</v>
      </c>
      <c r="C73" s="17"/>
      <c r="D73" s="95">
        <v>0</v>
      </c>
      <c r="E73" s="105">
        <v>0</v>
      </c>
      <c r="F73" s="23">
        <v>6515.04</v>
      </c>
    </row>
    <row r="74" spans="1:6" ht="12.75">
      <c r="A74" s="19">
        <v>445</v>
      </c>
      <c r="B74" s="22" t="s">
        <v>69</v>
      </c>
      <c r="C74" s="17"/>
      <c r="D74" s="95">
        <v>1995.48</v>
      </c>
      <c r="E74" s="105">
        <v>7501.2</v>
      </c>
      <c r="F74" s="23">
        <v>5099.58</v>
      </c>
    </row>
    <row r="75" spans="1:6" ht="12.75">
      <c r="A75" s="19">
        <v>447</v>
      </c>
      <c r="B75" s="22" t="s">
        <v>70</v>
      </c>
      <c r="C75" s="17"/>
      <c r="D75" s="95">
        <v>565.2</v>
      </c>
      <c r="E75" s="105">
        <v>2749.44</v>
      </c>
      <c r="F75" s="23">
        <v>2775.79</v>
      </c>
    </row>
    <row r="76" spans="1:6" ht="12.75">
      <c r="A76" s="19">
        <v>448</v>
      </c>
      <c r="B76" s="22" t="s">
        <v>71</v>
      </c>
      <c r="C76" s="17"/>
      <c r="D76" s="95">
        <v>4513.57</v>
      </c>
      <c r="E76" s="105">
        <v>18598.78</v>
      </c>
      <c r="F76" s="23">
        <v>199429.05</v>
      </c>
    </row>
    <row r="77" spans="1:6" ht="12.75">
      <c r="A77" s="19">
        <v>444449</v>
      </c>
      <c r="B77" s="22" t="s">
        <v>72</v>
      </c>
      <c r="C77" s="17"/>
      <c r="D77" s="95">
        <v>17267.49</v>
      </c>
      <c r="E77" s="105">
        <v>63447.69</v>
      </c>
      <c r="F77" s="23">
        <v>81512.57999999999</v>
      </c>
    </row>
    <row r="78" spans="1:6" ht="12.75">
      <c r="A78" s="19">
        <v>48</v>
      </c>
      <c r="B78" s="20" t="s">
        <v>73</v>
      </c>
      <c r="C78" s="17"/>
      <c r="D78" s="96">
        <v>12147.02</v>
      </c>
      <c r="E78" s="106">
        <v>71448.53</v>
      </c>
      <c r="F78" s="21">
        <v>49904.41</v>
      </c>
    </row>
    <row r="79" spans="1:6" ht="12.75">
      <c r="A79" s="19">
        <v>706</v>
      </c>
      <c r="B79" s="20" t="s">
        <v>74</v>
      </c>
      <c r="C79" s="17"/>
      <c r="D79" s="96">
        <v>-5647.36</v>
      </c>
      <c r="E79" s="106">
        <v>-36624.6</v>
      </c>
      <c r="F79" s="21">
        <v>14827.38</v>
      </c>
    </row>
    <row r="80" spans="1:6" ht="15">
      <c r="A80" s="19"/>
      <c r="B80" s="16" t="s">
        <v>75</v>
      </c>
      <c r="C80" s="17"/>
      <c r="D80" s="96">
        <f>D57-D58</f>
        <v>23560.96000000002</v>
      </c>
      <c r="E80" s="106">
        <v>-125634.62000000011</v>
      </c>
      <c r="F80" s="18">
        <v>84670.30999999982</v>
      </c>
    </row>
    <row r="81" spans="1:6" ht="15">
      <c r="A81" s="19"/>
      <c r="B81" s="16" t="s">
        <v>76</v>
      </c>
      <c r="C81" s="17"/>
      <c r="D81" s="96">
        <f>D96+D113</f>
        <v>19343.71</v>
      </c>
      <c r="E81" s="106">
        <v>151619.08000000002</v>
      </c>
      <c r="F81" s="18">
        <v>-5192.340000000004</v>
      </c>
    </row>
    <row r="82" spans="1:8" ht="12.75">
      <c r="A82" s="19"/>
      <c r="B82" s="25" t="s">
        <v>77</v>
      </c>
      <c r="C82" s="17"/>
      <c r="D82" s="96">
        <f>SUM(D83:D88)</f>
        <v>16812.079999999998</v>
      </c>
      <c r="E82" s="106">
        <v>68451.19</v>
      </c>
      <c r="F82" s="21">
        <v>18442.64</v>
      </c>
      <c r="H82" s="2"/>
    </row>
    <row r="83" spans="1:6" ht="12.75">
      <c r="A83" s="19">
        <v>770</v>
      </c>
      <c r="B83" s="22" t="s">
        <v>78</v>
      </c>
      <c r="C83" s="17"/>
      <c r="D83" s="95">
        <v>10362.71</v>
      </c>
      <c r="E83" s="105">
        <v>41226.23</v>
      </c>
      <c r="F83" s="23">
        <v>5504.929999999999</v>
      </c>
    </row>
    <row r="84" spans="1:6" ht="25.5">
      <c r="A84" s="19">
        <v>771</v>
      </c>
      <c r="B84" s="24" t="s">
        <v>79</v>
      </c>
      <c r="C84" s="17"/>
      <c r="D84" s="95">
        <v>0</v>
      </c>
      <c r="E84" s="105">
        <v>0</v>
      </c>
      <c r="F84" s="23"/>
    </row>
    <row r="85" spans="1:6" ht="12.75">
      <c r="A85" s="19">
        <v>772</v>
      </c>
      <c r="B85" s="22" t="s">
        <v>80</v>
      </c>
      <c r="C85" s="17"/>
      <c r="D85" s="95">
        <v>6449.37</v>
      </c>
      <c r="E85" s="105">
        <v>23255.61</v>
      </c>
      <c r="F85" s="23">
        <v>12937.71</v>
      </c>
    </row>
    <row r="86" spans="1:6" ht="12.75">
      <c r="A86" s="26">
        <v>773</v>
      </c>
      <c r="B86" s="22" t="s">
        <v>81</v>
      </c>
      <c r="C86" s="17"/>
      <c r="D86" s="95">
        <v>0</v>
      </c>
      <c r="E86" s="105">
        <v>3969.35</v>
      </c>
      <c r="F86" s="23">
        <v>0</v>
      </c>
    </row>
    <row r="87" spans="1:6" ht="12.75">
      <c r="A87" s="26">
        <v>774</v>
      </c>
      <c r="B87" s="22" t="s">
        <v>82</v>
      </c>
      <c r="C87" s="17"/>
      <c r="D87" s="95">
        <v>0</v>
      </c>
      <c r="E87" s="105">
        <v>0</v>
      </c>
      <c r="F87" s="23"/>
    </row>
    <row r="88" spans="1:6" ht="29.25">
      <c r="A88" s="27" t="s">
        <v>129</v>
      </c>
      <c r="B88" s="22" t="s">
        <v>83</v>
      </c>
      <c r="C88" s="17"/>
      <c r="D88" s="95">
        <v>0</v>
      </c>
      <c r="E88" s="105">
        <v>0</v>
      </c>
      <c r="F88" s="23"/>
    </row>
    <row r="89" spans="1:6" ht="12.75">
      <c r="A89" s="19"/>
      <c r="B89" s="25" t="s">
        <v>84</v>
      </c>
      <c r="C89" s="17"/>
      <c r="D89" s="96">
        <f>SUM(D90:D95)</f>
        <v>7903.21</v>
      </c>
      <c r="E89" s="106">
        <v>17334.81</v>
      </c>
      <c r="F89" s="21">
        <v>44071.79</v>
      </c>
    </row>
    <row r="90" spans="1:6" ht="12.75">
      <c r="A90" s="19">
        <v>730</v>
      </c>
      <c r="B90" s="22" t="s">
        <v>85</v>
      </c>
      <c r="C90" s="17"/>
      <c r="D90" s="95">
        <v>6821.16</v>
      </c>
      <c r="E90" s="105"/>
      <c r="F90" s="23"/>
    </row>
    <row r="91" spans="1:6" ht="12.75">
      <c r="A91" s="19">
        <v>732</v>
      </c>
      <c r="B91" s="22" t="s">
        <v>86</v>
      </c>
      <c r="C91" s="17"/>
      <c r="D91" s="95">
        <v>1082.05</v>
      </c>
      <c r="E91" s="105">
        <v>17331.66</v>
      </c>
      <c r="F91" s="23">
        <v>44071.79</v>
      </c>
    </row>
    <row r="92" spans="1:6" ht="12.75">
      <c r="A92" s="19">
        <v>734</v>
      </c>
      <c r="B92" s="22" t="s">
        <v>87</v>
      </c>
      <c r="C92" s="17"/>
      <c r="D92" s="95">
        <v>0</v>
      </c>
      <c r="E92" s="105">
        <v>0</v>
      </c>
      <c r="F92" s="23"/>
    </row>
    <row r="93" spans="1:6" ht="12.75">
      <c r="A93" s="19">
        <v>735</v>
      </c>
      <c r="B93" s="22" t="s">
        <v>88</v>
      </c>
      <c r="C93" s="17"/>
      <c r="D93" s="95">
        <v>0</v>
      </c>
      <c r="E93" s="105">
        <v>3.15</v>
      </c>
      <c r="F93" s="23"/>
    </row>
    <row r="94" spans="1:6" ht="19.5">
      <c r="A94" s="27" t="s">
        <v>89</v>
      </c>
      <c r="B94" s="22" t="s">
        <v>90</v>
      </c>
      <c r="C94" s="17"/>
      <c r="D94" s="95">
        <v>0</v>
      </c>
      <c r="E94" s="105">
        <v>0</v>
      </c>
      <c r="F94" s="23"/>
    </row>
    <row r="95" spans="1:6" ht="19.5">
      <c r="A95" s="27" t="s">
        <v>91</v>
      </c>
      <c r="B95" s="22" t="s">
        <v>92</v>
      </c>
      <c r="C95" s="17"/>
      <c r="D95" s="95"/>
      <c r="E95" s="105">
        <v>0</v>
      </c>
      <c r="F95" s="23"/>
    </row>
    <row r="96" spans="1:6" ht="25.5">
      <c r="A96" s="19"/>
      <c r="B96" s="25" t="s">
        <v>93</v>
      </c>
      <c r="C96" s="17"/>
      <c r="D96" s="96">
        <f>D82-D89</f>
        <v>8908.869999999999</v>
      </c>
      <c r="E96" s="106">
        <v>51116.380000000005</v>
      </c>
      <c r="F96" s="21">
        <v>-25629.15</v>
      </c>
    </row>
    <row r="97" spans="1:6" ht="25.5">
      <c r="A97" s="19"/>
      <c r="B97" s="25" t="s">
        <v>94</v>
      </c>
      <c r="C97" s="17"/>
      <c r="D97" s="96">
        <f>SUM(D98:D104)</f>
        <v>12152.59</v>
      </c>
      <c r="E97" s="106">
        <v>169548.72</v>
      </c>
      <c r="F97" s="21">
        <v>67979.26</v>
      </c>
    </row>
    <row r="98" spans="1:6" ht="12.75">
      <c r="A98" s="19">
        <v>770</v>
      </c>
      <c r="B98" s="22" t="s">
        <v>95</v>
      </c>
      <c r="C98" s="17"/>
      <c r="D98" s="95">
        <v>0</v>
      </c>
      <c r="E98" s="105">
        <v>0</v>
      </c>
      <c r="F98" s="23">
        <v>19937.38</v>
      </c>
    </row>
    <row r="99" spans="1:6" ht="12.75">
      <c r="A99" s="19">
        <v>772</v>
      </c>
      <c r="B99" s="22" t="s">
        <v>96</v>
      </c>
      <c r="C99" s="17"/>
      <c r="D99" s="95">
        <v>0</v>
      </c>
      <c r="E99" s="105">
        <v>0</v>
      </c>
      <c r="F99" s="23"/>
    </row>
    <row r="100" spans="1:6" ht="12.75">
      <c r="A100" s="19">
        <v>771774</v>
      </c>
      <c r="B100" s="22" t="s">
        <v>97</v>
      </c>
      <c r="C100" s="17"/>
      <c r="D100" s="95">
        <v>0</v>
      </c>
      <c r="E100" s="105">
        <v>0</v>
      </c>
      <c r="F100" s="23">
        <v>0</v>
      </c>
    </row>
    <row r="101" spans="1:6" ht="12.75">
      <c r="A101" s="19">
        <v>773</v>
      </c>
      <c r="B101" s="22" t="s">
        <v>98</v>
      </c>
      <c r="C101" s="17"/>
      <c r="D101" s="95">
        <v>0</v>
      </c>
      <c r="E101" s="105">
        <v>0</v>
      </c>
      <c r="F101" s="23">
        <v>1677.79</v>
      </c>
    </row>
    <row r="102" spans="1:6" ht="12.75">
      <c r="A102" s="19" t="s">
        <v>99</v>
      </c>
      <c r="B102" s="22" t="s">
        <v>100</v>
      </c>
      <c r="C102" s="17"/>
      <c r="D102" s="95">
        <v>0</v>
      </c>
      <c r="E102" s="105">
        <v>0</v>
      </c>
      <c r="F102" s="23">
        <v>0</v>
      </c>
    </row>
    <row r="103" spans="1:6" ht="12.75">
      <c r="A103" s="19" t="s">
        <v>101</v>
      </c>
      <c r="B103" s="22" t="s">
        <v>102</v>
      </c>
      <c r="C103" s="17"/>
      <c r="D103" s="95">
        <v>0</v>
      </c>
      <c r="E103" s="105">
        <v>0</v>
      </c>
      <c r="F103" s="23">
        <v>0</v>
      </c>
    </row>
    <row r="104" spans="1:6" ht="19.5">
      <c r="A104" s="27" t="s">
        <v>103</v>
      </c>
      <c r="B104" s="22" t="s">
        <v>104</v>
      </c>
      <c r="C104" s="17"/>
      <c r="D104" s="95">
        <v>12152.59</v>
      </c>
      <c r="E104" s="105">
        <v>169548.72</v>
      </c>
      <c r="F104" s="23">
        <v>46364.09</v>
      </c>
    </row>
    <row r="105" spans="1:6" ht="25.5">
      <c r="A105" s="19"/>
      <c r="B105" s="25" t="s">
        <v>105</v>
      </c>
      <c r="C105" s="17"/>
      <c r="D105" s="96">
        <f>SUM(D106:D112)</f>
        <v>1717.75</v>
      </c>
      <c r="E105" s="106">
        <v>69046.01999999999</v>
      </c>
      <c r="F105" s="21">
        <v>47542.45</v>
      </c>
    </row>
    <row r="106" spans="1:6" ht="12.75">
      <c r="A106" s="19">
        <v>730</v>
      </c>
      <c r="B106" s="22" t="s">
        <v>106</v>
      </c>
      <c r="C106" s="17"/>
      <c r="D106" s="95">
        <v>0</v>
      </c>
      <c r="E106" s="105">
        <v>25470.94</v>
      </c>
      <c r="F106" s="23">
        <v>19654.05</v>
      </c>
    </row>
    <row r="107" spans="1:6" ht="12.75">
      <c r="A107" s="19">
        <v>732</v>
      </c>
      <c r="B107" s="22" t="s">
        <v>107</v>
      </c>
      <c r="C107" s="17"/>
      <c r="D107" s="95">
        <v>0</v>
      </c>
      <c r="E107" s="105">
        <v>0</v>
      </c>
      <c r="F107" s="23"/>
    </row>
    <row r="108" spans="1:6" ht="12.75">
      <c r="A108" s="19">
        <v>734</v>
      </c>
      <c r="B108" s="22" t="s">
        <v>108</v>
      </c>
      <c r="C108" s="17"/>
      <c r="D108" s="95">
        <v>0</v>
      </c>
      <c r="E108" s="105">
        <v>0</v>
      </c>
      <c r="F108" s="23">
        <v>0</v>
      </c>
    </row>
    <row r="109" spans="1:6" ht="19.5">
      <c r="A109" s="27" t="s">
        <v>109</v>
      </c>
      <c r="B109" s="22" t="s">
        <v>110</v>
      </c>
      <c r="C109" s="17"/>
      <c r="D109" s="95">
        <v>0</v>
      </c>
      <c r="E109" s="105">
        <v>0</v>
      </c>
      <c r="F109" s="23">
        <v>0</v>
      </c>
    </row>
    <row r="110" spans="1:6" ht="25.5">
      <c r="A110" s="27" t="s">
        <v>111</v>
      </c>
      <c r="B110" s="24" t="s">
        <v>112</v>
      </c>
      <c r="C110" s="17"/>
      <c r="D110" s="95">
        <v>0</v>
      </c>
      <c r="E110" s="105">
        <v>0</v>
      </c>
      <c r="F110" s="23">
        <v>0</v>
      </c>
    </row>
    <row r="111" spans="1:6" ht="12.75">
      <c r="A111" s="19">
        <v>745746747</v>
      </c>
      <c r="B111" s="22" t="s">
        <v>113</v>
      </c>
      <c r="C111" s="17"/>
      <c r="D111" s="95">
        <v>1712.58</v>
      </c>
      <c r="E111" s="105">
        <v>6850.27</v>
      </c>
      <c r="F111" s="23">
        <v>7943.46</v>
      </c>
    </row>
    <row r="112" spans="1:6" ht="12.75">
      <c r="A112" s="19">
        <v>748749</v>
      </c>
      <c r="B112" s="22" t="s">
        <v>114</v>
      </c>
      <c r="C112" s="17"/>
      <c r="D112" s="95">
        <v>5.17</v>
      </c>
      <c r="E112" s="105">
        <v>36724.81</v>
      </c>
      <c r="F112" s="23">
        <v>19944.94</v>
      </c>
    </row>
    <row r="113" spans="1:6" ht="25.5">
      <c r="A113" s="19"/>
      <c r="B113" s="25" t="s">
        <v>115</v>
      </c>
      <c r="C113" s="17"/>
      <c r="D113" s="96">
        <f>D97-D105</f>
        <v>10434.84</v>
      </c>
      <c r="E113" s="106">
        <v>100502.70000000001</v>
      </c>
      <c r="F113" s="21">
        <v>20436.809999999998</v>
      </c>
    </row>
    <row r="114" spans="1:6" ht="25.5">
      <c r="A114" s="19"/>
      <c r="B114" s="28" t="s">
        <v>116</v>
      </c>
      <c r="C114" s="17"/>
      <c r="D114" s="93">
        <f>D80+D81</f>
        <v>42904.67000000002</v>
      </c>
      <c r="E114" s="82">
        <v>25984.459999999905</v>
      </c>
      <c r="F114" s="18">
        <v>79477.96999999983</v>
      </c>
    </row>
    <row r="115" spans="1:6" ht="15">
      <c r="A115" s="19"/>
      <c r="B115" s="16" t="s">
        <v>117</v>
      </c>
      <c r="C115" s="17"/>
      <c r="D115" s="93">
        <v>0</v>
      </c>
      <c r="E115" s="82">
        <v>0</v>
      </c>
      <c r="F115" s="18">
        <v>0</v>
      </c>
    </row>
    <row r="116" spans="1:6" ht="12.75">
      <c r="A116" s="19">
        <v>820</v>
      </c>
      <c r="B116" s="22" t="s">
        <v>118</v>
      </c>
      <c r="C116" s="17"/>
      <c r="D116" s="97">
        <v>0</v>
      </c>
      <c r="E116" s="83"/>
      <c r="F116" s="23">
        <v>0</v>
      </c>
    </row>
    <row r="117" spans="1:6" ht="12.75">
      <c r="A117" s="19">
        <v>823</v>
      </c>
      <c r="B117" s="22" t="s">
        <v>119</v>
      </c>
      <c r="C117" s="17"/>
      <c r="D117" s="97">
        <v>0</v>
      </c>
      <c r="E117" s="83">
        <v>0</v>
      </c>
      <c r="F117" s="23">
        <v>0</v>
      </c>
    </row>
    <row r="118" spans="1:6" ht="15">
      <c r="A118" s="19"/>
      <c r="B118" s="16" t="s">
        <v>120</v>
      </c>
      <c r="C118" s="17"/>
      <c r="D118" s="93">
        <f>D114</f>
        <v>42904.67000000002</v>
      </c>
      <c r="E118" s="82">
        <v>25984.459999999905</v>
      </c>
      <c r="F118" s="18">
        <v>79477.96999999983</v>
      </c>
    </row>
    <row r="119" spans="1:6" ht="12.75">
      <c r="A119" s="19"/>
      <c r="B119" s="16" t="s">
        <v>121</v>
      </c>
      <c r="C119" s="17"/>
      <c r="D119" s="95"/>
      <c r="E119" s="105"/>
      <c r="F119" s="23"/>
    </row>
    <row r="120" spans="1:6" ht="19.5">
      <c r="A120" s="27" t="s">
        <v>122</v>
      </c>
      <c r="B120" s="22" t="s">
        <v>123</v>
      </c>
      <c r="C120" s="17"/>
      <c r="D120" s="95"/>
      <c r="E120" s="105"/>
      <c r="F120" s="23"/>
    </row>
    <row r="121" spans="1:6" ht="12.75">
      <c r="A121" s="19"/>
      <c r="B121" s="16" t="s">
        <v>124</v>
      </c>
      <c r="C121" s="17"/>
      <c r="D121" s="95"/>
      <c r="E121" s="105"/>
      <c r="F121" s="23"/>
    </row>
    <row r="122" spans="1:6" ht="12.75">
      <c r="A122" s="29"/>
      <c r="B122" s="30"/>
      <c r="C122" s="5"/>
      <c r="D122" s="87"/>
      <c r="E122" s="71"/>
      <c r="F122" s="31"/>
    </row>
    <row r="123" spans="1:6" ht="12.75">
      <c r="A123" s="29"/>
      <c r="B123" s="30"/>
      <c r="C123" s="5"/>
      <c r="D123" s="87"/>
      <c r="E123" s="71"/>
      <c r="F123" s="31"/>
    </row>
    <row r="124" spans="1:6" ht="12.75">
      <c r="A124" s="32"/>
      <c r="B124" s="33"/>
      <c r="C124" s="34"/>
      <c r="D124" s="86"/>
      <c r="E124" s="80"/>
      <c r="F124" s="35"/>
    </row>
    <row r="125" spans="1:6" ht="12.75">
      <c r="A125" s="147" t="s">
        <v>125</v>
      </c>
      <c r="B125" s="147"/>
      <c r="C125" s="147"/>
      <c r="D125" s="147"/>
      <c r="E125" s="147"/>
      <c r="F125" s="147"/>
    </row>
    <row r="126" spans="1:6" ht="12.75">
      <c r="A126" s="32"/>
      <c r="B126" s="32"/>
      <c r="C126" s="32"/>
      <c r="D126" s="32"/>
      <c r="E126" s="32"/>
      <c r="F126" s="32"/>
    </row>
    <row r="127" spans="1:6" ht="12.75">
      <c r="A127" s="32"/>
      <c r="B127" s="32"/>
      <c r="C127" s="32"/>
      <c r="D127" s="32"/>
      <c r="E127" s="32"/>
      <c r="F127" s="32"/>
    </row>
    <row r="128" spans="1:6" ht="12.75">
      <c r="A128" s="147" t="s">
        <v>126</v>
      </c>
      <c r="B128" s="147"/>
      <c r="C128" s="147"/>
      <c r="D128" s="147"/>
      <c r="E128" s="147"/>
      <c r="F128" s="147"/>
    </row>
    <row r="129" spans="1:6" ht="12.75">
      <c r="A129" s="32"/>
      <c r="B129" s="33"/>
      <c r="C129" s="34"/>
      <c r="D129" s="86"/>
      <c r="E129" s="80"/>
      <c r="F129" s="35"/>
    </row>
  </sheetData>
  <sheetProtection/>
  <mergeCells count="12">
    <mergeCell ref="A11:A12"/>
    <mergeCell ref="B11:B12"/>
    <mergeCell ref="C11:C12"/>
    <mergeCell ref="E11:F11"/>
    <mergeCell ref="A125:F125"/>
    <mergeCell ref="A128:F128"/>
    <mergeCell ref="A4:F4"/>
    <mergeCell ref="A5:F5"/>
    <mergeCell ref="A6:F6"/>
    <mergeCell ref="A8:F8"/>
    <mergeCell ref="A9:F9"/>
    <mergeCell ref="A10:F10"/>
  </mergeCells>
  <printOptions/>
  <pageMargins left="0.7" right="0.7" top="0.75" bottom="0.75" header="0.3" footer="0.3"/>
  <pageSetup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view="pageBreakPreview" zoomScale="60" zoomScalePageLayoutView="0" workbookViewId="0" topLeftCell="A10">
      <selection activeCell="F30" sqref="F30"/>
    </sheetView>
  </sheetViews>
  <sheetFormatPr defaultColWidth="21.8515625" defaultRowHeight="12.75"/>
  <cols>
    <col min="1" max="1" width="21.8515625" style="56" customWidth="1"/>
    <col min="2" max="2" width="25.8515625" style="56" customWidth="1"/>
    <col min="3" max="9" width="21.8515625" style="56" customWidth="1"/>
  </cols>
  <sheetData>
    <row r="2" spans="1:9" ht="15">
      <c r="A2" s="158" t="s">
        <v>267</v>
      </c>
      <c r="B2" s="154"/>
      <c r="C2" s="154"/>
      <c r="D2" s="154"/>
      <c r="E2" s="154"/>
      <c r="F2" s="154"/>
      <c r="G2" s="154"/>
      <c r="H2" s="154"/>
      <c r="I2" s="154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 t="s">
        <v>260</v>
      </c>
      <c r="C4" s="159" t="s">
        <v>268</v>
      </c>
      <c r="D4" s="159"/>
      <c r="E4" s="159"/>
      <c r="F4" s="159"/>
      <c r="G4" s="159"/>
      <c r="H4" s="159"/>
      <c r="I4" s="159"/>
    </row>
    <row r="5" spans="2:9" ht="15">
      <c r="B5" s="57"/>
      <c r="C5" s="58"/>
      <c r="D5" s="58"/>
      <c r="E5" s="58"/>
      <c r="F5" s="58"/>
      <c r="G5" s="58"/>
      <c r="H5" s="58"/>
      <c r="I5" s="58"/>
    </row>
    <row r="6" spans="2:9" ht="15">
      <c r="B6" s="57" t="s">
        <v>269</v>
      </c>
      <c r="C6" s="159" t="s">
        <v>270</v>
      </c>
      <c r="D6" s="159"/>
      <c r="E6" s="159"/>
      <c r="F6" s="159"/>
      <c r="G6" s="159"/>
      <c r="H6" s="159"/>
      <c r="I6" s="159"/>
    </row>
    <row r="7" spans="2:9" ht="15">
      <c r="B7" s="57"/>
      <c r="C7" s="57"/>
      <c r="D7" s="57"/>
      <c r="E7" s="57"/>
      <c r="F7" s="57"/>
      <c r="G7" s="57"/>
      <c r="H7" s="57"/>
      <c r="I7" s="57"/>
    </row>
    <row r="8" spans="1:9" ht="21">
      <c r="A8" s="160" t="s">
        <v>271</v>
      </c>
      <c r="B8" s="161"/>
      <c r="C8" s="161"/>
      <c r="D8" s="161"/>
      <c r="E8" s="161"/>
      <c r="F8" s="161"/>
      <c r="G8" s="161"/>
      <c r="H8" s="161"/>
      <c r="I8" s="162"/>
    </row>
    <row r="9" spans="1:9" ht="15">
      <c r="A9" s="163" t="s">
        <v>365</v>
      </c>
      <c r="B9" s="164"/>
      <c r="C9" s="164"/>
      <c r="D9" s="164"/>
      <c r="E9" s="164"/>
      <c r="F9" s="164"/>
      <c r="G9" s="164"/>
      <c r="H9" s="164"/>
      <c r="I9" s="164"/>
    </row>
    <row r="10" spans="1:9" ht="15">
      <c r="A10" s="59"/>
      <c r="B10" s="59"/>
      <c r="C10" s="59"/>
      <c r="D10" s="59"/>
      <c r="E10" s="59"/>
      <c r="F10" s="59"/>
      <c r="G10" s="59"/>
      <c r="H10" s="59"/>
      <c r="I10" s="59"/>
    </row>
    <row r="11" spans="2:9" ht="15">
      <c r="B11" s="60"/>
      <c r="C11" s="152" t="s">
        <v>272</v>
      </c>
      <c r="D11" s="152"/>
      <c r="E11" s="152"/>
      <c r="F11" s="152"/>
      <c r="G11" s="152"/>
      <c r="H11" s="61" t="s">
        <v>273</v>
      </c>
      <c r="I11" s="61" t="s">
        <v>274</v>
      </c>
    </row>
    <row r="12" spans="2:9" ht="15">
      <c r="B12" s="62" t="s">
        <v>275</v>
      </c>
      <c r="C12" s="61" t="s">
        <v>276</v>
      </c>
      <c r="D12" s="61" t="s">
        <v>277</v>
      </c>
      <c r="E12" s="63" t="s">
        <v>278</v>
      </c>
      <c r="F12" s="63" t="s">
        <v>279</v>
      </c>
      <c r="G12" s="63" t="s">
        <v>280</v>
      </c>
      <c r="H12" s="60"/>
      <c r="I12" s="60"/>
    </row>
    <row r="13" spans="2:9" ht="15">
      <c r="B13" s="63" t="s">
        <v>366</v>
      </c>
      <c r="C13" s="64">
        <v>3000003.17</v>
      </c>
      <c r="D13" s="64">
        <v>39</v>
      </c>
      <c r="E13" s="64">
        <v>139612</v>
      </c>
      <c r="F13" s="64">
        <v>25984</v>
      </c>
      <c r="G13" s="64"/>
      <c r="H13" s="64"/>
      <c r="I13" s="64">
        <f>SUM(C13:H13)</f>
        <v>3165638.17</v>
      </c>
    </row>
    <row r="14" spans="2:9" ht="45">
      <c r="B14" s="63" t="s">
        <v>289</v>
      </c>
      <c r="C14" s="64"/>
      <c r="D14" s="64"/>
      <c r="E14" s="66"/>
      <c r="F14" s="64"/>
      <c r="G14" s="64"/>
      <c r="H14" s="64"/>
      <c r="I14" s="64"/>
    </row>
    <row r="15" spans="2:9" ht="30">
      <c r="B15" s="63" t="s">
        <v>281</v>
      </c>
      <c r="C15" s="64"/>
      <c r="D15" s="64"/>
      <c r="E15" s="64"/>
      <c r="F15" s="64"/>
      <c r="G15" s="64"/>
      <c r="H15" s="64"/>
      <c r="I15" s="64">
        <f aca="true" t="shared" si="0" ref="I15:I30">SUM(C15:H15)</f>
        <v>0</v>
      </c>
    </row>
    <row r="16" spans="1:9" ht="45">
      <c r="A16" s="65" t="s">
        <v>282</v>
      </c>
      <c r="B16" s="63" t="s">
        <v>290</v>
      </c>
      <c r="C16" s="64"/>
      <c r="D16" s="64"/>
      <c r="E16" s="64"/>
      <c r="F16" s="64"/>
      <c r="G16" s="64"/>
      <c r="H16" s="64"/>
      <c r="I16" s="64">
        <f t="shared" si="0"/>
        <v>0</v>
      </c>
    </row>
    <row r="17" spans="1:9" ht="30">
      <c r="A17" s="65" t="s">
        <v>282</v>
      </c>
      <c r="B17" s="63" t="s">
        <v>291</v>
      </c>
      <c r="C17" s="64"/>
      <c r="D17" s="64"/>
      <c r="E17" s="64"/>
      <c r="F17" s="64"/>
      <c r="G17" s="64"/>
      <c r="H17" s="64"/>
      <c r="I17" s="64">
        <f t="shared" si="0"/>
        <v>0</v>
      </c>
    </row>
    <row r="18" spans="2:9" ht="15">
      <c r="B18" s="63" t="s">
        <v>283</v>
      </c>
      <c r="C18" s="64"/>
      <c r="D18" s="64"/>
      <c r="E18" s="64"/>
      <c r="F18" s="64"/>
      <c r="G18" s="64"/>
      <c r="H18" s="64"/>
      <c r="I18" s="64">
        <f t="shared" si="0"/>
        <v>0</v>
      </c>
    </row>
    <row r="19" spans="1:9" ht="30">
      <c r="A19" s="65" t="s">
        <v>282</v>
      </c>
      <c r="B19" s="63" t="s">
        <v>292</v>
      </c>
      <c r="C19" s="66"/>
      <c r="D19" s="66"/>
      <c r="E19" s="64"/>
      <c r="F19" s="64"/>
      <c r="G19" s="64"/>
      <c r="H19" s="64"/>
      <c r="I19" s="64"/>
    </row>
    <row r="20" spans="1:9" ht="30">
      <c r="A20" s="65" t="s">
        <v>282</v>
      </c>
      <c r="B20" s="63" t="s">
        <v>293</v>
      </c>
      <c r="C20" s="64"/>
      <c r="D20" s="64"/>
      <c r="E20" s="64"/>
      <c r="F20" s="64"/>
      <c r="G20" s="64"/>
      <c r="H20" s="64"/>
      <c r="I20" s="64">
        <f t="shared" si="0"/>
        <v>0</v>
      </c>
    </row>
    <row r="21" spans="1:9" ht="30">
      <c r="A21" s="65" t="s">
        <v>282</v>
      </c>
      <c r="B21" s="63" t="s">
        <v>284</v>
      </c>
      <c r="C21" s="64"/>
      <c r="D21" s="64"/>
      <c r="E21" s="64"/>
      <c r="F21" s="64"/>
      <c r="G21" s="64"/>
      <c r="H21" s="64"/>
      <c r="I21" s="64">
        <f t="shared" si="0"/>
        <v>0</v>
      </c>
    </row>
    <row r="22" spans="2:9" ht="15">
      <c r="B22" s="63" t="s">
        <v>285</v>
      </c>
      <c r="C22" s="64"/>
      <c r="D22" s="64"/>
      <c r="E22" s="64"/>
      <c r="F22" s="64"/>
      <c r="G22" s="64"/>
      <c r="H22" s="64"/>
      <c r="I22" s="64">
        <f t="shared" si="0"/>
        <v>0</v>
      </c>
    </row>
    <row r="23" spans="2:9" ht="60">
      <c r="B23" s="63" t="s">
        <v>286</v>
      </c>
      <c r="C23" s="64"/>
      <c r="D23" s="64"/>
      <c r="E23" s="64"/>
      <c r="F23" s="64"/>
      <c r="G23" s="64"/>
      <c r="H23" s="64"/>
      <c r="I23" s="64">
        <f t="shared" si="0"/>
        <v>0</v>
      </c>
    </row>
    <row r="24" spans="2:9" ht="30">
      <c r="B24" s="63" t="s">
        <v>294</v>
      </c>
      <c r="C24" s="64"/>
      <c r="D24" s="64"/>
      <c r="E24" s="64"/>
      <c r="F24" s="64"/>
      <c r="G24" s="64"/>
      <c r="H24" s="64"/>
      <c r="I24" s="64">
        <f t="shared" si="0"/>
        <v>0</v>
      </c>
    </row>
    <row r="25" spans="2:9" ht="15">
      <c r="B25" s="63" t="s">
        <v>295</v>
      </c>
      <c r="C25" s="64"/>
      <c r="D25" s="64"/>
      <c r="E25" s="64"/>
      <c r="F25" s="64"/>
      <c r="G25" s="64"/>
      <c r="H25" s="64"/>
      <c r="I25" s="64">
        <f t="shared" si="0"/>
        <v>0</v>
      </c>
    </row>
    <row r="26" spans="2:9" ht="30">
      <c r="B26" s="67" t="s">
        <v>287</v>
      </c>
      <c r="C26" s="64"/>
      <c r="D26" s="64"/>
      <c r="E26" s="64"/>
      <c r="F26" s="64"/>
      <c r="G26" s="64"/>
      <c r="H26" s="64"/>
      <c r="I26" s="64">
        <f t="shared" si="0"/>
        <v>0</v>
      </c>
    </row>
    <row r="27" spans="2:9" ht="30">
      <c r="B27" s="63" t="s">
        <v>296</v>
      </c>
      <c r="C27" s="64"/>
      <c r="D27" s="64"/>
      <c r="E27" s="64"/>
      <c r="F27" s="64"/>
      <c r="G27" s="64"/>
      <c r="H27" s="64"/>
      <c r="I27" s="64">
        <f t="shared" si="0"/>
        <v>0</v>
      </c>
    </row>
    <row r="28" spans="2:9" ht="15">
      <c r="B28" s="63" t="s">
        <v>297</v>
      </c>
      <c r="C28" s="64"/>
      <c r="D28" s="64"/>
      <c r="E28" s="64"/>
      <c r="F28" s="64"/>
      <c r="G28" s="64"/>
      <c r="H28" s="64"/>
      <c r="I28" s="64">
        <f t="shared" si="0"/>
        <v>0</v>
      </c>
    </row>
    <row r="29" spans="2:9" ht="15">
      <c r="B29" s="63" t="s">
        <v>288</v>
      </c>
      <c r="C29" s="64"/>
      <c r="D29" s="64"/>
      <c r="E29" s="64"/>
      <c r="F29" s="66">
        <f>'BILANS USPJEHA II KVARTAL'!D118</f>
        <v>42904.67000000002</v>
      </c>
      <c r="G29" s="64"/>
      <c r="H29" s="64"/>
      <c r="I29" s="64">
        <f t="shared" si="0"/>
        <v>42904.67000000002</v>
      </c>
    </row>
    <row r="30" spans="2:9" ht="15">
      <c r="B30" s="68" t="s">
        <v>367</v>
      </c>
      <c r="C30" s="64">
        <v>3000003.17</v>
      </c>
      <c r="D30" s="64">
        <v>39</v>
      </c>
      <c r="E30" s="64">
        <v>139612</v>
      </c>
      <c r="F30" s="64">
        <f>SUM(F29)</f>
        <v>42904.67000000002</v>
      </c>
      <c r="G30" s="64">
        <f>SUM(G13:G29)</f>
        <v>0</v>
      </c>
      <c r="H30" s="64">
        <f>SUM(H13:H29)</f>
        <v>0</v>
      </c>
      <c r="I30" s="64">
        <f t="shared" si="0"/>
        <v>3182558.84</v>
      </c>
    </row>
    <row r="32" spans="2:9" ht="15">
      <c r="B32" s="153" t="s">
        <v>298</v>
      </c>
      <c r="C32" s="154"/>
      <c r="D32" s="154"/>
      <c r="E32" s="154"/>
      <c r="F32" s="154"/>
      <c r="G32" s="154"/>
      <c r="H32" s="154"/>
      <c r="I32" s="154"/>
    </row>
    <row r="34" spans="2:7" ht="15">
      <c r="B34" s="56" t="s">
        <v>299</v>
      </c>
      <c r="D34" s="56" t="s">
        <v>300</v>
      </c>
      <c r="G34" s="56" t="s">
        <v>301</v>
      </c>
    </row>
    <row r="35" spans="4:7" ht="15">
      <c r="D35" s="56" t="s">
        <v>302</v>
      </c>
      <c r="G35" s="56" t="s">
        <v>303</v>
      </c>
    </row>
    <row r="36" spans="2:7" ht="15">
      <c r="B36" s="56" t="s">
        <v>304</v>
      </c>
      <c r="D36" s="56" t="s">
        <v>305</v>
      </c>
      <c r="G36" s="56" t="s">
        <v>306</v>
      </c>
    </row>
    <row r="39" spans="2:9" ht="15">
      <c r="B39" s="155" t="s">
        <v>307</v>
      </c>
      <c r="C39" s="156"/>
      <c r="G39" s="152" t="s">
        <v>308</v>
      </c>
      <c r="H39" s="152"/>
      <c r="I39" s="152"/>
    </row>
    <row r="40" spans="2:9" ht="15">
      <c r="B40" s="157"/>
      <c r="C40" s="157"/>
      <c r="G40" s="152"/>
      <c r="H40" s="152"/>
      <c r="I40" s="152"/>
    </row>
  </sheetData>
  <sheetProtection/>
  <mergeCells count="11">
    <mergeCell ref="A2:I2"/>
    <mergeCell ref="C4:I4"/>
    <mergeCell ref="C6:I6"/>
    <mergeCell ref="A8:I8"/>
    <mergeCell ref="A9:I9"/>
    <mergeCell ref="C11:G11"/>
    <mergeCell ref="B32:I32"/>
    <mergeCell ref="B39:C39"/>
    <mergeCell ref="G39:I39"/>
    <mergeCell ref="B40:C40"/>
    <mergeCell ref="G40:I40"/>
  </mergeCells>
  <printOptions/>
  <pageMargins left="0.7" right="0.7" top="0.75" bottom="0.75" header="0.3" footer="0.3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SheetLayoutView="100" zoomScalePageLayoutView="0" workbookViewId="0" topLeftCell="A1">
      <selection activeCell="B8" sqref="B8"/>
    </sheetView>
  </sheetViews>
  <sheetFormatPr defaultColWidth="22.140625" defaultRowHeight="12.75"/>
  <cols>
    <col min="1" max="1" width="60.140625" style="0" customWidth="1"/>
    <col min="2" max="2" width="26.00390625" style="1" customWidth="1"/>
    <col min="3" max="3" width="30.00390625" style="1" customWidth="1"/>
    <col min="4" max="5" width="22.140625" style="0" customWidth="1"/>
  </cols>
  <sheetData>
    <row r="1" spans="1:3" ht="15">
      <c r="A1" s="109" t="s">
        <v>357</v>
      </c>
      <c r="B1" s="110" t="s">
        <v>358</v>
      </c>
      <c r="C1"/>
    </row>
    <row r="2" spans="1:3" ht="15">
      <c r="A2" s="109" t="s">
        <v>359</v>
      </c>
      <c r="B2" s="110" t="s">
        <v>360</v>
      </c>
      <c r="C2"/>
    </row>
    <row r="3" spans="1:3" ht="15">
      <c r="A3" s="109" t="s">
        <v>361</v>
      </c>
      <c r="B3"/>
      <c r="C3"/>
    </row>
    <row r="5" spans="2:3" ht="15.75" customHeight="1" thickBot="1">
      <c r="B5" s="111" t="s">
        <v>369</v>
      </c>
      <c r="C5" s="111" t="s">
        <v>368</v>
      </c>
    </row>
    <row r="6" spans="1:3" ht="15" customHeight="1">
      <c r="A6" s="112" t="s">
        <v>309</v>
      </c>
      <c r="B6" s="113">
        <v>-1488.170000000042</v>
      </c>
      <c r="C6" s="125">
        <v>206557.27000000002</v>
      </c>
    </row>
    <row r="7" spans="1:3" ht="12.75">
      <c r="A7" s="114" t="s">
        <v>310</v>
      </c>
      <c r="B7" s="115">
        <v>534696.89</v>
      </c>
      <c r="C7" s="116">
        <v>3397792.01</v>
      </c>
    </row>
    <row r="8" spans="1:3" ht="12.75">
      <c r="A8" s="117" t="s">
        <v>311</v>
      </c>
      <c r="B8" s="115">
        <v>500162.78</v>
      </c>
      <c r="C8" s="116">
        <v>2266562.77</v>
      </c>
    </row>
    <row r="9" spans="1:3" ht="12.75">
      <c r="A9" s="118" t="s">
        <v>312</v>
      </c>
      <c r="B9" s="115">
        <v>12240</v>
      </c>
      <c r="C9" s="116">
        <v>47870</v>
      </c>
    </row>
    <row r="10" spans="1:3" ht="12.75">
      <c r="A10" s="118" t="s">
        <v>313</v>
      </c>
      <c r="B10" s="115">
        <v>5628.86</v>
      </c>
      <c r="C10" s="119">
        <v>0</v>
      </c>
    </row>
    <row r="11" spans="1:3" ht="12.75">
      <c r="A11" s="118" t="s">
        <v>314</v>
      </c>
      <c r="B11" s="115">
        <v>16665.25</v>
      </c>
      <c r="C11" s="120">
        <v>1083359.24</v>
      </c>
    </row>
    <row r="12" spans="1:3" s="69" customFormat="1" ht="15">
      <c r="A12" s="121" t="s">
        <v>315</v>
      </c>
      <c r="B12" s="122">
        <v>534696.89</v>
      </c>
      <c r="C12" s="123">
        <v>3397792.01</v>
      </c>
    </row>
    <row r="13" spans="1:3" ht="12.75">
      <c r="A13" s="114" t="s">
        <v>316</v>
      </c>
      <c r="B13" s="115">
        <v>536185.06</v>
      </c>
      <c r="C13" s="116">
        <v>3191234.7399999998</v>
      </c>
    </row>
    <row r="14" spans="1:3" ht="12.75">
      <c r="A14" s="117" t="s">
        <v>317</v>
      </c>
      <c r="B14" s="115">
        <v>236886.58000000002</v>
      </c>
      <c r="C14" s="116">
        <v>872327.6</v>
      </c>
    </row>
    <row r="15" spans="1:3" ht="25.5">
      <c r="A15" s="124" t="s">
        <v>318</v>
      </c>
      <c r="B15" s="115">
        <v>2544.77</v>
      </c>
      <c r="C15" s="116">
        <v>115245.03</v>
      </c>
    </row>
    <row r="16" spans="1:3" ht="12.75">
      <c r="A16" s="118" t="s">
        <v>319</v>
      </c>
      <c r="B16" s="115">
        <v>79429.56</v>
      </c>
      <c r="C16" s="116">
        <v>502045.63</v>
      </c>
    </row>
    <row r="17" spans="1:3" ht="12.75">
      <c r="A17" s="118" t="s">
        <v>320</v>
      </c>
      <c r="B17" s="115">
        <v>40695.4</v>
      </c>
      <c r="C17" s="116">
        <v>113052.89</v>
      </c>
    </row>
    <row r="18" spans="1:3" ht="12.75">
      <c r="A18" s="118" t="s">
        <v>321</v>
      </c>
      <c r="B18" s="115">
        <v>5415.77</v>
      </c>
      <c r="C18" s="116">
        <v>4050</v>
      </c>
    </row>
    <row r="19" spans="1:3" ht="12.75">
      <c r="A19" s="118" t="s">
        <v>322</v>
      </c>
      <c r="B19" s="115">
        <v>42945.97</v>
      </c>
      <c r="C19" s="116">
        <v>20196.51</v>
      </c>
    </row>
    <row r="20" spans="1:3" ht="12.75">
      <c r="A20" s="118" t="s">
        <v>323</v>
      </c>
      <c r="B20" s="115">
        <v>123375.52</v>
      </c>
      <c r="C20" s="116">
        <v>1489104.1099999999</v>
      </c>
    </row>
    <row r="21" spans="1:3" ht="12.75">
      <c r="A21" s="118" t="s">
        <v>324</v>
      </c>
      <c r="B21" s="115">
        <v>4891.49</v>
      </c>
      <c r="C21" s="116">
        <v>75212.97</v>
      </c>
    </row>
    <row r="22" spans="1:3" s="69" customFormat="1" ht="15">
      <c r="A22" s="121" t="s">
        <v>315</v>
      </c>
      <c r="B22" s="122">
        <v>536185.06</v>
      </c>
      <c r="C22" s="123">
        <v>3191234.7399999998</v>
      </c>
    </row>
    <row r="23" spans="1:3" ht="13.5" thickBot="1">
      <c r="A23" s="114" t="s">
        <v>325</v>
      </c>
      <c r="B23" s="115">
        <v>-1488.170000000042</v>
      </c>
      <c r="C23" s="116">
        <v>206557.27000000002</v>
      </c>
    </row>
    <row r="24" spans="1:3" ht="15">
      <c r="A24" s="112" t="s">
        <v>326</v>
      </c>
      <c r="B24" s="113">
        <v>-428905.22</v>
      </c>
      <c r="C24" s="125">
        <v>-238835.67999999988</v>
      </c>
    </row>
    <row r="25" spans="1:3" ht="12.75">
      <c r="A25" s="114" t="s">
        <v>327</v>
      </c>
      <c r="B25" s="115">
        <v>69343.21</v>
      </c>
      <c r="C25" s="116">
        <v>474244.35000000003</v>
      </c>
    </row>
    <row r="26" spans="1:3" ht="12.75">
      <c r="A26" s="117" t="s">
        <v>328</v>
      </c>
      <c r="B26" s="115">
        <v>0</v>
      </c>
      <c r="C26" s="116">
        <v>34830.85</v>
      </c>
    </row>
    <row r="27" spans="1:3" ht="12.75">
      <c r="A27" s="118" t="s">
        <v>329</v>
      </c>
      <c r="B27" s="115">
        <v>0</v>
      </c>
      <c r="C27" s="116">
        <v>12733.23</v>
      </c>
    </row>
    <row r="28" spans="1:3" ht="12.75">
      <c r="A28" s="118" t="s">
        <v>330</v>
      </c>
      <c r="B28" s="115">
        <v>0</v>
      </c>
      <c r="C28" s="116">
        <v>1.12</v>
      </c>
    </row>
    <row r="29" spans="1:3" ht="12.75">
      <c r="A29" s="118" t="s">
        <v>331</v>
      </c>
      <c r="B29" s="115">
        <v>0</v>
      </c>
      <c r="C29" s="116">
        <v>0</v>
      </c>
    </row>
    <row r="30" spans="1:3" ht="12.75">
      <c r="A30" s="118" t="s">
        <v>332</v>
      </c>
      <c r="B30" s="115">
        <v>69343.21</v>
      </c>
      <c r="C30" s="116">
        <v>426679.15</v>
      </c>
    </row>
    <row r="31" spans="1:3" s="69" customFormat="1" ht="15">
      <c r="A31" s="121" t="s">
        <v>315</v>
      </c>
      <c r="B31" s="122">
        <v>69343.21</v>
      </c>
      <c r="C31" s="123">
        <v>474244.35000000003</v>
      </c>
    </row>
    <row r="32" spans="1:3" ht="12.75">
      <c r="A32" s="114" t="s">
        <v>333</v>
      </c>
      <c r="B32" s="115">
        <v>498248.43</v>
      </c>
      <c r="C32" s="116">
        <v>713080.0299999999</v>
      </c>
    </row>
    <row r="33" spans="1:3" ht="12.75">
      <c r="A33" s="117" t="s">
        <v>334</v>
      </c>
      <c r="B33" s="115">
        <v>0</v>
      </c>
      <c r="C33" s="116">
        <v>0</v>
      </c>
    </row>
    <row r="34" spans="1:3" ht="25.5">
      <c r="A34" s="124" t="s">
        <v>335</v>
      </c>
      <c r="B34" s="115">
        <v>0</v>
      </c>
      <c r="C34" s="116">
        <v>0</v>
      </c>
    </row>
    <row r="35" spans="1:3" ht="25.5">
      <c r="A35" s="124" t="s">
        <v>336</v>
      </c>
      <c r="B35" s="115">
        <v>0</v>
      </c>
      <c r="C35" s="116">
        <v>0</v>
      </c>
    </row>
    <row r="36" spans="1:3" ht="25.5">
      <c r="A36" s="124" t="s">
        <v>337</v>
      </c>
      <c r="B36" s="115">
        <v>0</v>
      </c>
      <c r="C36" s="116">
        <v>0</v>
      </c>
    </row>
    <row r="37" spans="1:3" ht="25.5">
      <c r="A37" s="124" t="s">
        <v>338</v>
      </c>
      <c r="B37" s="115">
        <v>0</v>
      </c>
      <c r="C37" s="116">
        <v>0</v>
      </c>
    </row>
    <row r="38" spans="1:3" ht="12.75">
      <c r="A38" s="118" t="s">
        <v>339</v>
      </c>
      <c r="B38" s="115">
        <v>450000</v>
      </c>
      <c r="C38" s="116">
        <v>690000</v>
      </c>
    </row>
    <row r="39" spans="1:3" ht="12.75">
      <c r="A39" s="118" t="s">
        <v>340</v>
      </c>
      <c r="B39" s="115">
        <v>3791.5</v>
      </c>
      <c r="C39" s="116">
        <v>9896.69</v>
      </c>
    </row>
    <row r="40" spans="1:3" ht="12.75">
      <c r="A40" s="118" t="s">
        <v>341</v>
      </c>
      <c r="B40" s="115">
        <v>44456.93</v>
      </c>
      <c r="C40" s="116">
        <v>13183.34</v>
      </c>
    </row>
    <row r="41" spans="1:3" s="69" customFormat="1" ht="15">
      <c r="A41" s="121" t="s">
        <v>315</v>
      </c>
      <c r="B41" s="122">
        <v>498248.43</v>
      </c>
      <c r="C41" s="123">
        <v>713080.0299999999</v>
      </c>
    </row>
    <row r="42" spans="1:3" ht="13.5" thickBot="1">
      <c r="A42" s="114" t="s">
        <v>325</v>
      </c>
      <c r="B42" s="115">
        <v>-428905.22</v>
      </c>
      <c r="C42" s="116">
        <v>-238835.67999999988</v>
      </c>
    </row>
    <row r="43" spans="1:3" ht="15">
      <c r="A43" s="112" t="s">
        <v>342</v>
      </c>
      <c r="B43" s="113">
        <v>477753.65</v>
      </c>
      <c r="C43" s="125">
        <v>12323.36999999998</v>
      </c>
    </row>
    <row r="44" spans="1:3" ht="12.75">
      <c r="A44" s="114" t="s">
        <v>343</v>
      </c>
      <c r="B44" s="115">
        <v>550000</v>
      </c>
      <c r="C44" s="116">
        <v>104455.79999999999</v>
      </c>
    </row>
    <row r="45" spans="1:3" ht="12.75">
      <c r="A45" s="114" t="s">
        <v>344</v>
      </c>
      <c r="B45" s="115">
        <v>500000</v>
      </c>
      <c r="C45" s="116">
        <v>0</v>
      </c>
    </row>
    <row r="46" spans="1:3" ht="12.75">
      <c r="A46" s="114" t="s">
        <v>345</v>
      </c>
      <c r="B46" s="115">
        <v>50000</v>
      </c>
      <c r="C46" s="116">
        <v>50000</v>
      </c>
    </row>
    <row r="47" spans="1:3" ht="12.75">
      <c r="A47" s="114" t="s">
        <v>346</v>
      </c>
      <c r="B47" s="115">
        <v>0</v>
      </c>
      <c r="C47" s="116">
        <v>1745.27</v>
      </c>
    </row>
    <row r="48" spans="1:3" ht="12.75">
      <c r="A48" s="114" t="s">
        <v>347</v>
      </c>
      <c r="B48" s="115">
        <v>0</v>
      </c>
      <c r="C48" s="116">
        <v>52710.53</v>
      </c>
    </row>
    <row r="49" spans="1:3" s="69" customFormat="1" ht="15">
      <c r="A49" s="126" t="s">
        <v>315</v>
      </c>
      <c r="B49" s="122">
        <v>550000</v>
      </c>
      <c r="C49" s="123">
        <v>104455.79999999999</v>
      </c>
    </row>
    <row r="50" spans="1:3" ht="12.75">
      <c r="A50" s="114" t="s">
        <v>348</v>
      </c>
      <c r="B50" s="115">
        <v>72246.35</v>
      </c>
      <c r="C50" s="116">
        <v>92132.43000000001</v>
      </c>
    </row>
    <row r="51" spans="1:3" ht="12.75">
      <c r="A51" s="114" t="s">
        <v>349</v>
      </c>
      <c r="B51" s="115">
        <v>0</v>
      </c>
      <c r="C51" s="116">
        <v>0</v>
      </c>
    </row>
    <row r="52" spans="1:3" ht="12.75">
      <c r="A52" s="114" t="s">
        <v>350</v>
      </c>
      <c r="B52" s="115">
        <v>21617.73</v>
      </c>
      <c r="C52" s="116">
        <v>36029.55</v>
      </c>
    </row>
    <row r="53" spans="1:3" ht="12.75">
      <c r="A53" s="114" t="s">
        <v>351</v>
      </c>
      <c r="B53" s="115">
        <v>50628.62</v>
      </c>
      <c r="C53" s="116">
        <v>29271.32</v>
      </c>
    </row>
    <row r="54" spans="1:3" ht="12.75">
      <c r="A54" s="114" t="s">
        <v>352</v>
      </c>
      <c r="B54" s="115">
        <v>0</v>
      </c>
      <c r="C54" s="116">
        <v>26831.56</v>
      </c>
    </row>
    <row r="55" spans="1:3" s="69" customFormat="1" ht="15.75" thickBot="1">
      <c r="A55" s="127" t="s">
        <v>280</v>
      </c>
      <c r="B55" s="122">
        <v>72246.35</v>
      </c>
      <c r="C55" s="123">
        <v>92132.43000000001</v>
      </c>
    </row>
    <row r="56" spans="1:3" ht="13.5" thickBot="1">
      <c r="A56" s="128" t="s">
        <v>325</v>
      </c>
      <c r="B56" s="115">
        <v>477753.65</v>
      </c>
      <c r="C56" s="116">
        <v>12323.36999999998</v>
      </c>
    </row>
    <row r="57" spans="1:3" ht="12.75">
      <c r="A57" s="114" t="s">
        <v>353</v>
      </c>
      <c r="B57" s="129">
        <v>47360.26000000001</v>
      </c>
      <c r="C57" s="137">
        <v>-19955.039999999877</v>
      </c>
    </row>
    <row r="58" spans="1:3" ht="12.75">
      <c r="A58" s="130" t="s">
        <v>354</v>
      </c>
      <c r="B58" s="131">
        <v>49526.34</v>
      </c>
      <c r="C58" s="132">
        <v>69325.57</v>
      </c>
    </row>
    <row r="59" spans="1:3" ht="12.75">
      <c r="A59" s="130" t="s">
        <v>362</v>
      </c>
      <c r="B59" s="131">
        <v>0</v>
      </c>
      <c r="C59" s="132">
        <v>155.81</v>
      </c>
    </row>
    <row r="60" spans="1:3" ht="17.25">
      <c r="A60" s="130" t="s">
        <v>355</v>
      </c>
      <c r="B60" s="133">
        <v>96886.6</v>
      </c>
      <c r="C60" s="134">
        <v>49526.34000000013</v>
      </c>
    </row>
    <row r="61" spans="1:3" ht="12.75">
      <c r="A61" s="130" t="s">
        <v>356</v>
      </c>
      <c r="B61" s="131">
        <v>96886.6</v>
      </c>
      <c r="C61" s="132">
        <v>49526.34</v>
      </c>
    </row>
    <row r="62" spans="2:3" ht="17.25">
      <c r="B62" s="135"/>
      <c r="C62"/>
    </row>
    <row r="63" spans="2:3" ht="12.75">
      <c r="B63" s="110">
        <v>0</v>
      </c>
      <c r="C63"/>
    </row>
    <row r="64" spans="2:3" ht="15">
      <c r="B64" s="136"/>
      <c r="C64"/>
    </row>
  </sheetData>
  <sheetProtection/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 Kaludjerovic</cp:lastModifiedBy>
  <cp:lastPrinted>2015-04-20T13:33:56Z</cp:lastPrinted>
  <dcterms:created xsi:type="dcterms:W3CDTF">2013-07-21T09:34:55Z</dcterms:created>
  <dcterms:modified xsi:type="dcterms:W3CDTF">2015-04-21T11:58:56Z</dcterms:modified>
  <cp:category/>
  <cp:version/>
  <cp:contentType/>
  <cp:contentStatus/>
</cp:coreProperties>
</file>