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6870" activeTab="3"/>
  </bookViews>
  <sheets>
    <sheet name="BU" sheetId="1" r:id="rId1"/>
    <sheet name="BS" sheetId="2" r:id="rId2"/>
    <sheet name="PNK" sheetId="3" r:id="rId3"/>
    <sheet name="BNT" sheetId="4" r:id="rId4"/>
  </sheets>
  <definedNames>
    <definedName name="_xlnm.Print_Area" localSheetId="1">'BS'!$A$1:$E$138</definedName>
    <definedName name="_xlnm.Print_Area" localSheetId="0">'BU'!$A$1:$F$128</definedName>
  </definedNames>
  <calcPr fullCalcOnLoad="1"/>
</workbook>
</file>

<file path=xl/sharedStrings.xml><?xml version="1.0" encoding="utf-8"?>
<sst xmlns="http://schemas.openxmlformats.org/spreadsheetml/2006/main" count="423" uniqueCount="383">
  <si>
    <r>
      <t xml:space="preserve">Naziv društva za osiguranje: </t>
    </r>
    <r>
      <rPr>
        <b/>
        <sz val="10"/>
        <rFont val="Arial"/>
        <family val="2"/>
      </rPr>
      <t>SWISS OSIGURANJE AD</t>
    </r>
    <r>
      <rPr>
        <sz val="11"/>
        <color theme="1"/>
        <rFont val="Calibri"/>
        <family val="2"/>
      </rPr>
      <t xml:space="preserve">                                                                     Matični broj: </t>
    </r>
    <r>
      <rPr>
        <b/>
        <sz val="10"/>
        <rFont val="Arial"/>
        <family val="2"/>
      </rPr>
      <t>02096064</t>
    </r>
  </si>
  <si>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</si>
  <si>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</si>
  <si>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</si>
  <si>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</si>
  <si>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</si>
  <si>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</si>
  <si>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</si>
  <si>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</si>
  <si>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</si>
  <si>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r>
      <t>000</t>
    </r>
    <r>
      <rPr>
        <sz val="7"/>
        <color indexed="9"/>
        <rFont val="Arial"/>
        <family val="2"/>
      </rPr>
      <t>-</t>
    </r>
  </si>
  <si>
    <t>A.1 Gudvil</t>
  </si>
  <si>
    <r>
      <t>002,003,004</t>
    </r>
    <r>
      <rPr>
        <sz val="7"/>
        <color indexed="9"/>
        <rFont val="Arial"/>
        <family val="2"/>
      </rPr>
      <t>-</t>
    </r>
  </si>
  <si>
    <t>A.2 Druga dugoročna nematerijalna imovina</t>
  </si>
  <si>
    <r>
      <t>005,006</t>
    </r>
    <r>
      <rPr>
        <sz val="7"/>
        <color indexed="9"/>
        <rFont val="Arial"/>
        <family val="2"/>
      </rPr>
      <t>-</t>
    </r>
  </si>
  <si>
    <t>A.3 Potraživanja po osnovu datih avansa za dugoročna nematerijalna ulaganja i aktivna vremenska razgraničenja</t>
  </si>
  <si>
    <r>
      <t>008,009</t>
    </r>
    <r>
      <rPr>
        <sz val="7"/>
        <color indexed="9"/>
        <rFont val="Arial"/>
        <family val="2"/>
      </rPr>
      <t>-</t>
    </r>
  </si>
  <si>
    <t>A.4 Umanjenje i ispravka vrijednosti nematerijalnih ulaganja (+/-)</t>
  </si>
  <si>
    <t>B. Nekretnine, postrojenja i oprema za neposredno obavljanje djelatnosti osiguranja (B.1+B.2+B.3+B.4+B.5)</t>
  </si>
  <si>
    <r>
      <t>010</t>
    </r>
    <r>
      <rPr>
        <sz val="7"/>
        <color indexed="9"/>
        <rFont val="Arial"/>
        <family val="2"/>
      </rPr>
      <t>-</t>
    </r>
  </si>
  <si>
    <t>B.1 Zemljište i objekti za neposredno obavljanje djelatnosti osiguranja</t>
  </si>
  <si>
    <r>
      <t>011,012</t>
    </r>
    <r>
      <rPr>
        <sz val="7"/>
        <color indexed="9"/>
        <rFont val="Arial"/>
        <family val="2"/>
      </rPr>
      <t>-</t>
    </r>
  </si>
  <si>
    <t>B.2 Oprema i sitan invetar za neposredno obavljenje djelatnosti osiguranja</t>
  </si>
  <si>
    <r>
      <t>013</t>
    </r>
    <r>
      <rPr>
        <sz val="7"/>
        <color indexed="9"/>
        <rFont val="Arial"/>
        <family val="2"/>
      </rPr>
      <t>-</t>
    </r>
  </si>
  <si>
    <t>B.3 Potraživanja po osnovu datih avansa za nekretnine, postrojenja i opremu za neposredno obavljanje djelatnosti osiguranja</t>
  </si>
  <si>
    <r>
      <t>014,015,016</t>
    </r>
    <r>
      <rPr>
        <sz val="7"/>
        <color indexed="9"/>
        <rFont val="Arial"/>
        <family val="2"/>
      </rPr>
      <t>-</t>
    </r>
  </si>
  <si>
    <t>B.4 Nekretnine, postrojenja i oprema za neposredno obavljanje djelatnosti osiguranja u izgradnji</t>
  </si>
  <si>
    <r>
      <t>019</t>
    </r>
    <r>
      <rPr>
        <sz val="7"/>
        <color indexed="9"/>
        <rFont val="Arial"/>
        <family val="2"/>
      </rPr>
      <t>-</t>
    </r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</si>
  <si>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</si>
  <si>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</si>
  <si>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</si>
  <si>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</si>
  <si>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</si>
  <si>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</si>
  <si>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</si>
  <si>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</si>
  <si>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</si>
  <si>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</si>
  <si>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</si>
  <si>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</si>
  <si>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</si>
  <si>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</si>
  <si>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</si>
  <si>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r>
      <t>026</t>
    </r>
    <r>
      <rPr>
        <sz val="7"/>
        <color indexed="9"/>
        <rFont val="Arial"/>
        <family val="2"/>
      </rPr>
      <t>-</t>
    </r>
  </si>
  <si>
    <t xml:space="preserve">      C1.7 Udjeli i učešća u društvima</t>
  </si>
  <si>
    <r>
      <t>027</t>
    </r>
    <r>
      <rPr>
        <sz val="7"/>
        <color indexed="9"/>
        <rFont val="Arial"/>
        <family val="2"/>
      </rPr>
      <t>-</t>
    </r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</si>
  <si>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</si>
  <si>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</si>
  <si>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</si>
  <si>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r>
      <t>029,037,047,057,067,077</t>
    </r>
    <r>
      <rPr>
        <sz val="7"/>
        <color indexed="9"/>
        <rFont val="Arial"/>
        <family val="2"/>
      </rPr>
      <t>-</t>
    </r>
  </si>
  <si>
    <t xml:space="preserve">      C1.10 Druga dugoročna finansijska ulaganja</t>
  </si>
  <si>
    <r>
      <t>038,048,058,068,078</t>
    </r>
    <r>
      <rPr>
        <sz val="7"/>
        <color indexed="9"/>
        <rFont val="Arial"/>
        <family val="2"/>
      </rPr>
      <t>-</t>
    </r>
  </si>
  <si>
    <t xml:space="preserve">      C1.11 Stalna imovina koja se drži za prodaju</t>
  </si>
  <si>
    <t>C2. Dugoročna finansijska ulaganja u grupu društava, pridružena i zajednički kontrolisana društva</t>
  </si>
  <si>
    <r>
      <t>080,081,083,084,085</t>
    </r>
    <r>
      <rPr>
        <sz val="7"/>
        <color indexed="9"/>
        <rFont val="Arial"/>
        <family val="2"/>
      </rPr>
      <t>-</t>
    </r>
  </si>
  <si>
    <t xml:space="preserve">      C2.1 Akcije, dužničke hartije od vrijednosti i izvedeni finansijski instrumenti u grupu društava, pridružena i zajednički kontrolisana</t>
  </si>
  <si>
    <r>
      <t>082</t>
    </r>
    <r>
      <rPr>
        <sz val="7"/>
        <color indexed="9"/>
        <rFont val="Arial"/>
        <family val="2"/>
      </rPr>
      <t>-</t>
    </r>
  </si>
  <si>
    <t xml:space="preserve">      C2.2 Depoziti kod grupe banaka, kod pridruženih banaka i kod zajednički kontrolisanih banaka</t>
  </si>
  <si>
    <r>
      <t>086,087</t>
    </r>
    <r>
      <rPr>
        <sz val="7"/>
        <color indexed="9"/>
        <rFont val="Arial"/>
        <family val="2"/>
      </rPr>
      <t>-</t>
    </r>
  </si>
  <si>
    <t xml:space="preserve">      C2.3 Druga finansijska ulaganja u grupu društava, pridružena i zajednički kontrolisana društva</t>
  </si>
  <si>
    <t>D. Kratkoročna finansijska ulaganja (D.1+D.2+D.3)</t>
  </si>
  <si>
    <r>
      <t>180,182,184</t>
    </r>
    <r>
      <rPr>
        <sz val="7"/>
        <color indexed="9"/>
        <rFont val="Arial"/>
        <family val="2"/>
      </rPr>
      <t>-</t>
    </r>
  </si>
  <si>
    <t>D.1 Hartije od vrijednosti</t>
  </si>
  <si>
    <r>
      <t>181,183,185</t>
    </r>
    <r>
      <rPr>
        <sz val="7"/>
        <color indexed="9"/>
        <rFont val="Arial"/>
        <family val="2"/>
      </rPr>
      <t>-</t>
    </r>
  </si>
  <si>
    <t>D.2 Kratkoročni depoziti kod banaka</t>
  </si>
  <si>
    <r>
      <t>186</t>
    </r>
    <r>
      <rPr>
        <sz val="7"/>
        <color indexed="9"/>
        <rFont val="Arial"/>
        <family val="2"/>
      </rPr>
      <t>-</t>
    </r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</si>
  <si>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</si>
  <si>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</si>
  <si>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</si>
  <si>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</si>
  <si>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</si>
  <si>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</si>
  <si>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</si>
  <si>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</si>
  <si>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</si>
  <si>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</si>
  <si>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</si>
  <si>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</si>
  <si>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</si>
  <si>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</si>
  <si>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</si>
  <si>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</si>
  <si>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</si>
  <si>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</si>
  <si>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</si>
  <si>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</si>
  <si>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</si>
  <si>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</si>
  <si>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</si>
  <si>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</si>
  <si>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</si>
  <si>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</si>
  <si>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</si>
  <si>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</si>
  <si>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</si>
  <si>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</si>
  <si>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</si>
  <si>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</si>
  <si>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</si>
  <si>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</si>
  <si>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</si>
  <si>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</si>
  <si>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</si>
  <si>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</si>
  <si>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</si>
  <si>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</si>
  <si>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</si>
  <si>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</si>
  <si>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</si>
  <si>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</si>
  <si>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</si>
  <si>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</si>
  <si>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</si>
  <si>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</si>
  <si>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</si>
  <si>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</si>
  <si>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</si>
  <si>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</si>
  <si>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</si>
  <si>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</si>
  <si>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</si>
  <si>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</si>
  <si>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</si>
  <si>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</si>
  <si>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</si>
  <si>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</si>
  <si>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</si>
  <si>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</si>
  <si>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r>
      <t>27,28,</t>
    </r>
    <r>
      <rPr>
        <sz val="7"/>
        <color indexed="10"/>
        <rFont val="Arial"/>
        <family val="2"/>
      </rPr>
      <t>29</t>
    </r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</si>
  <si>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</si>
  <si>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</si>
  <si>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</si>
  <si>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</si>
  <si>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</si>
  <si>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</si>
  <si>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</si>
  <si>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</si>
  <si>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U __________________ ,                                Lice odgovorno za sastavljanje bilansa:                                            Izvršni direktor društva:</t>
  </si>
  <si>
    <t>Datum ________________                                          ____________________                             MP                         _________________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</si>
  <si>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</si>
  <si>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</si>
  <si>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</si>
  <si>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</si>
  <si>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</si>
  <si>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</si>
  <si>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</si>
  <si>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</si>
  <si>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</si>
  <si>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</si>
  <si>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</si>
  <si>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</si>
  <si>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</si>
  <si>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</si>
  <si>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</si>
  <si>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</si>
  <si>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</si>
  <si>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</si>
  <si>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</si>
  <si>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</si>
  <si>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</si>
  <si>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r>
      <t xml:space="preserve">1.5 Umanjenje za udio saosiguravača, </t>
    </r>
    <r>
      <rPr>
        <b/>
        <sz val="10"/>
        <rFont val="Times New Roman"/>
        <family val="1"/>
      </rPr>
      <t>reosiguravača</t>
    </r>
    <r>
      <rPr>
        <sz val="10"/>
        <rFont val="Times New Roman"/>
        <family val="1"/>
      </rPr>
      <t xml:space="preserve"> i retrocesionara u naknadama šteta</t>
    </r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</si>
  <si>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</si>
  <si>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</si>
  <si>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</si>
  <si>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</si>
  <si>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</si>
  <si>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</si>
  <si>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</si>
  <si>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</si>
  <si>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</si>
  <si>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</si>
  <si>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</si>
  <si>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</si>
  <si>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</si>
  <si>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</si>
  <si>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</si>
  <si>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</si>
  <si>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</si>
  <si>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</si>
  <si>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</si>
  <si>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</si>
  <si>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</si>
  <si>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</si>
  <si>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</si>
  <si>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(1+2+3+4+5+6+7-8)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</si>
  <si>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</si>
  <si>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</si>
  <si>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</si>
  <si>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</si>
  <si>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</si>
  <si>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</si>
  <si>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</si>
  <si>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</si>
  <si>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</si>
  <si>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</si>
  <si>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</si>
  <si>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</si>
  <si>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</si>
  <si>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</si>
  <si>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</si>
  <si>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</si>
  <si>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</si>
  <si>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</si>
  <si>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</si>
  <si>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</si>
  <si>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</si>
  <si>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</si>
  <si>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</si>
  <si>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</si>
  <si>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</si>
  <si>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</si>
  <si>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</si>
  <si>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</si>
  <si>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</si>
  <si>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</si>
  <si>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</si>
  <si>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</si>
  <si>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</si>
  <si>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</si>
  <si>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</si>
  <si>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</si>
  <si>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</si>
  <si>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</si>
  <si>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</si>
  <si>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</si>
  <si>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</si>
  <si>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</si>
  <si>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</si>
  <si>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</si>
  <si>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</si>
  <si>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</si>
  <si>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</si>
  <si>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</si>
  <si>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</si>
  <si>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</si>
  <si>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</si>
  <si>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</si>
  <si>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</si>
  <si>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</si>
  <si>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</si>
  <si>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</si>
  <si>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</si>
  <si>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</si>
  <si>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</si>
  <si>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</si>
  <si>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</si>
  <si>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r>
      <t xml:space="preserve">5.7 Novčane kazne i odštete </t>
    </r>
    <r>
      <rPr>
        <b/>
        <sz val="10"/>
        <rFont val="Times New Roman"/>
        <family val="1"/>
      </rPr>
      <t>i drugi rashodi</t>
    </r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</si>
  <si>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</si>
  <si>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</si>
  <si>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</si>
  <si>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</si>
  <si>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</si>
  <si>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</si>
  <si>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</si>
  <si>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</si>
  <si>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</si>
  <si>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</si>
  <si>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r>
      <t xml:space="preserve">Vrsta osiguranja: </t>
    </r>
    <r>
      <rPr>
        <b/>
        <sz val="10"/>
        <rFont val="Arial"/>
        <family val="2"/>
      </rPr>
      <t>NEŽIVOTNO OSGURANJE</t>
    </r>
    <r>
      <rPr>
        <sz val="11"/>
        <color theme="1"/>
        <rFont val="Calibri"/>
        <family val="2"/>
      </rPr>
      <t xml:space="preserve">                                                                                   </t>
    </r>
  </si>
  <si>
    <r>
      <t xml:space="preserve">Vrsta osiguranja: </t>
    </r>
    <r>
      <rPr>
        <b/>
        <sz val="10"/>
        <rFont val="Arial"/>
        <family val="2"/>
      </rPr>
      <t>NEŽIVOTNO OSGURANJE</t>
    </r>
    <r>
      <rPr>
        <sz val="11"/>
        <color theme="1"/>
        <rFont val="Calibri"/>
        <family val="2"/>
      </rPr>
      <t xml:space="preserve">                                                                                  </t>
    </r>
  </si>
  <si>
    <r>
      <rPr>
        <b/>
        <sz val="7"/>
        <color indexed="60"/>
        <rFont val="Arial"/>
        <family val="2"/>
      </rPr>
      <t>9802</t>
    </r>
    <r>
      <rPr>
        <sz val="7"/>
        <color indexed="60"/>
        <rFont val="Arial"/>
        <family val="2"/>
      </rPr>
      <t>,</t>
    </r>
    <r>
      <rPr>
        <sz val="7"/>
        <rFont val="Arial"/>
        <family val="2"/>
      </rPr>
      <t xml:space="preserve"> </t>
    </r>
    <r>
      <rPr>
        <b/>
        <sz val="7"/>
        <color indexed="60"/>
        <rFont val="Arial"/>
        <family val="2"/>
      </rPr>
      <t>9822</t>
    </r>
    <r>
      <rPr>
        <sz val="7"/>
        <rFont val="Arial"/>
        <family val="2"/>
      </rPr>
      <t xml:space="preserve">, </t>
    </r>
  </si>
  <si>
    <t>980 OSIM 9802</t>
  </si>
  <si>
    <t>982 OSIM 9822</t>
  </si>
  <si>
    <r>
      <t xml:space="preserve">Sjedište: </t>
    </r>
    <r>
      <rPr>
        <b/>
        <sz val="10"/>
        <rFont val="Arial"/>
        <family val="2"/>
      </rPr>
      <t xml:space="preserve">PODGORICA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Šifra djelatnosti:  </t>
    </r>
    <r>
      <rPr>
        <b/>
        <sz val="11"/>
        <color indexed="8"/>
        <rFont val="Calibri"/>
        <family val="2"/>
      </rPr>
      <t>6512</t>
    </r>
  </si>
  <si>
    <r>
      <t xml:space="preserve">Sjedište: </t>
    </r>
    <r>
      <rPr>
        <b/>
        <sz val="10"/>
        <rFont val="Arial"/>
        <family val="2"/>
      </rPr>
      <t xml:space="preserve">PODGORICA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Šifra djelatnosti: </t>
    </r>
    <r>
      <rPr>
        <b/>
        <sz val="11"/>
        <color indexed="8"/>
        <rFont val="Calibri"/>
        <family val="2"/>
      </rPr>
      <t>6512</t>
    </r>
  </si>
  <si>
    <r>
      <rPr>
        <b/>
        <sz val="7"/>
        <rFont val="Arial"/>
        <family val="2"/>
      </rPr>
      <t>775,</t>
    </r>
    <r>
      <rPr>
        <sz val="7"/>
        <rFont val="Arial"/>
        <family val="2"/>
      </rPr>
      <t xml:space="preserve"> 776, 777, 778, 779, 780, 781, 782</t>
    </r>
  </si>
  <si>
    <t>od 01.01. do 31.12.2015</t>
  </si>
  <si>
    <r>
      <t xml:space="preserve">od </t>
    </r>
    <r>
      <rPr>
        <b/>
        <sz val="12"/>
        <rFont val="Arial"/>
        <family val="2"/>
      </rPr>
      <t xml:space="preserve">01.01.2015. </t>
    </r>
    <r>
      <rPr>
        <sz val="12"/>
        <rFont val="Arial"/>
        <family val="2"/>
      </rPr>
      <t xml:space="preserve">  do  </t>
    </r>
    <r>
      <rPr>
        <b/>
        <sz val="12"/>
        <rFont val="Arial"/>
        <family val="2"/>
      </rPr>
      <t xml:space="preserve"> 31.12.2015</t>
    </r>
  </si>
  <si>
    <r>
      <t xml:space="preserve">1.4 Udio u naknadama šteta iz prihvaćenih </t>
    </r>
    <r>
      <rPr>
        <b/>
        <sz val="10"/>
        <rFont val="Times New Roman"/>
        <family val="1"/>
      </rPr>
      <t>saosiguranja</t>
    </r>
    <r>
      <rPr>
        <sz val="10"/>
        <rFont val="Times New Roman"/>
        <family val="1"/>
      </rPr>
      <t>, reosiguranja i retrocesija</t>
    </r>
  </si>
  <si>
    <r>
      <t xml:space="preserve">    Matični broj                              </t>
    </r>
    <r>
      <rPr>
        <u val="single"/>
        <sz val="11"/>
        <color indexed="8"/>
        <rFont val="Calibri"/>
        <family val="2"/>
      </rPr>
      <t>I _I 0 I 2 I 0 I 9 I 6 I 0 I 6 I 4 I</t>
    </r>
    <r>
      <rPr>
        <sz val="11"/>
        <color theme="1"/>
        <rFont val="Calibri"/>
        <family val="2"/>
      </rPr>
      <t xml:space="preserve">            šifra djelatnosti    </t>
    </r>
    <r>
      <rPr>
        <u val="single"/>
        <sz val="11"/>
        <color indexed="8"/>
        <rFont val="Calibri"/>
        <family val="2"/>
      </rPr>
      <t>I   I 6 I 5 I 1 I 2 I</t>
    </r>
  </si>
  <si>
    <t>NAZIV PRAVNOG LICA</t>
  </si>
  <si>
    <t xml:space="preserve">                       Swiss osiguranje AD</t>
  </si>
  <si>
    <t>SJEDIŠTE PRAVNOG LICA</t>
  </si>
  <si>
    <t xml:space="preserve">                                Podgorica</t>
  </si>
  <si>
    <t>Iskaz o promjenama neto imovine (kapitala) - IPK (PD)</t>
  </si>
  <si>
    <t xml:space="preserve">      Pripada vlasnicima kapitala matičnog pravnog lica</t>
  </si>
  <si>
    <t>Manjinski interes</t>
  </si>
  <si>
    <t>Ukupno kapital</t>
  </si>
  <si>
    <t>Naziv pozicije</t>
  </si>
  <si>
    <t>Akcijski kapital</t>
  </si>
  <si>
    <t>Ostale rezerve</t>
  </si>
  <si>
    <t>Rezerve prevoda</t>
  </si>
  <si>
    <t>Nera-spoređ. dobit</t>
  </si>
  <si>
    <t>Ukupno</t>
  </si>
  <si>
    <t>Saldo na 31.decembar  2013</t>
  </si>
  <si>
    <t>Promjene u računovodst.  Politici</t>
  </si>
  <si>
    <t>Ponovo iskazani saldo</t>
  </si>
  <si>
    <t>Emisija akcija iz neraspoređene dobiti</t>
  </si>
  <si>
    <t>Ulaganja raspoloživa za prodaju:</t>
  </si>
  <si>
    <t>-</t>
  </si>
  <si>
    <t>umanjenje kapitala za pokriće gubitka</t>
  </si>
  <si>
    <t>pokriće gubitka iz rezervi sigurnosti</t>
  </si>
  <si>
    <t>Zaštita novčanih tokova</t>
  </si>
  <si>
    <t>pokriće gubitka iz preventive</t>
  </si>
  <si>
    <t>Smanjenje gubitka</t>
  </si>
  <si>
    <t>prenos u početno stanje zaštićenih stavki</t>
  </si>
  <si>
    <t>Kursne razlike</t>
  </si>
  <si>
    <t>Porez na stavke direktno preuzete iz kapitala ili direktno prenijete na kapital</t>
  </si>
  <si>
    <t xml:space="preserve">Prenos  </t>
  </si>
  <si>
    <t>XV emisija akcija</t>
  </si>
  <si>
    <t>Ukupno priznati prihodi i rashodi za period</t>
  </si>
  <si>
    <t>Prodaja sopstvenih akcija</t>
  </si>
  <si>
    <t>Emisija akcijskog kapitala</t>
  </si>
  <si>
    <t>Dobit tekućeg perioda</t>
  </si>
  <si>
    <t>Saldo na 31.decembar 2014</t>
  </si>
  <si>
    <t>Višak/manjak na revalorizaciji nekretnina, post.i opreme</t>
  </si>
  <si>
    <t>dobici/gubici po osnovu vrednovanja uključeni direktno u kapital</t>
  </si>
  <si>
    <t>prenešeno na bilans uspjeha po osnov prodaje</t>
  </si>
  <si>
    <t>dobici/gubici prenijeti na kapital</t>
  </si>
  <si>
    <t>prenos na dobitak/gubitak perioda</t>
  </si>
  <si>
    <t>Neto prihod priznat direktno u kapital</t>
  </si>
  <si>
    <t>Profit za period</t>
  </si>
  <si>
    <t>Prenos dobiti prethodne godine u rezerve</t>
  </si>
  <si>
    <t xml:space="preserve">Emisija akcijskog kapitala </t>
  </si>
  <si>
    <t>obrazac urađen u skladu sa članom 3 Zakona o računovodstvu i reviziji (Sl.list RCG 69/05)</t>
  </si>
  <si>
    <t xml:space="preserve">         Lice odgovorno</t>
  </si>
  <si>
    <t xml:space="preserve">              Rukovodilac pravnog lica</t>
  </si>
  <si>
    <t>za sastavljanje bilansa</t>
  </si>
  <si>
    <t>M.P.</t>
  </si>
  <si>
    <t>.....................................</t>
  </si>
  <si>
    <t xml:space="preserve">               ....................................</t>
  </si>
  <si>
    <t>Pečat CRPS - Privredni sud</t>
  </si>
  <si>
    <t>Pečat Poreske Uprave</t>
  </si>
  <si>
    <t xml:space="preserve">                 U Podgorici</t>
  </si>
  <si>
    <t xml:space="preserve">                 dana 26.01.2016.g.</t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</si>
  <si>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</si>
  <si>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</si>
  <si>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</si>
  <si>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</si>
  <si>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</si>
  <si>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</si>
  <si>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</si>
  <si>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</si>
  <si>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</si>
  <si>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</si>
  <si>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</si>
  <si>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</si>
  <si>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</si>
  <si>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</si>
  <si>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</si>
  <si>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</si>
  <si>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</si>
  <si>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</si>
  <si>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</si>
  <si>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</si>
  <si>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</si>
  <si>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</si>
  <si>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</si>
  <si>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</si>
  <si>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</si>
  <si>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</si>
  <si>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</si>
  <si>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</si>
  <si>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</si>
  <si>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</si>
  <si>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</si>
  <si>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</si>
  <si>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</si>
  <si>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</si>
  <si>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</si>
  <si>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</si>
  <si>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</si>
  <si>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</si>
  <si>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</si>
  <si>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</si>
  <si>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</si>
  <si>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</si>
  <si>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</si>
  <si>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</si>
  <si>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</si>
  <si>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</si>
  <si>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</si>
  <si>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</si>
  <si>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</si>
  <si>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</si>
  <si>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</si>
  <si>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</si>
  <si>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</si>
  <si>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od 01.01 do 31.12.2015</t>
  </si>
  <si>
    <t>U Podgorica,                                Lice odgovorno za sastavljanje bilansa:                                            Izvršni direktor društva:</t>
  </si>
  <si>
    <t>Datum 25.01.2016.                                    ____________________                             MP                         _________________</t>
  </si>
  <si>
    <t>za godinu koja završava 31.decembra 2015.</t>
  </si>
  <si>
    <r>
      <t>Saldo na 31.decembar 20</t>
    </r>
    <r>
      <rPr>
        <b/>
        <sz val="14"/>
        <color indexed="8"/>
        <rFont val="Calibri"/>
        <family val="2"/>
      </rPr>
      <t>15</t>
    </r>
  </si>
  <si>
    <r>
      <t xml:space="preserve">Sjedište: </t>
    </r>
    <r>
      <rPr>
        <b/>
        <sz val="10"/>
        <rFont val="Arial"/>
        <family val="2"/>
      </rPr>
      <t xml:space="preserve">PODGORICA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Šifra djelatnosti: </t>
    </r>
    <r>
      <rPr>
        <b/>
        <sz val="11"/>
        <color indexed="8"/>
        <rFont val="Calibri"/>
        <family val="2"/>
      </rPr>
      <t>6512</t>
    </r>
  </si>
</sst>
</file>

<file path=xl/styles.xml><?xml version="1.0" encoding="utf-8"?>
<styleSheet xmlns="http://schemas.openxmlformats.org/spreadsheetml/2006/main">
  <numFmts count="1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\ _D_i_n_._-;\-* #,##0.00\ _D_i_n_._-;_-* &quot;-&quot;??\ _D_i_n_._-;_-@_-"/>
    <numFmt numFmtId="166" formatCode="_(* #,##0_);_(* \(#,##0\);_(* &quot;-&quot;??_);_(@_)"/>
    <numFmt numFmtId="167" formatCode="_(* #,##0.0000_);_(* \(#,##0.0000\);_(* &quot;-&quot;??_);_(@_)"/>
    <numFmt numFmtId="168" formatCode="#,##0.00_ ;\-#,##0.0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0"/>
      <name val="Times New Roman"/>
      <family val="1"/>
    </font>
    <font>
      <b/>
      <sz val="7"/>
      <color indexed="60"/>
      <name val="Arial"/>
      <family val="2"/>
    </font>
    <font>
      <sz val="7"/>
      <color indexed="60"/>
      <name val="Arial"/>
      <family val="2"/>
    </font>
    <font>
      <b/>
      <sz val="11"/>
      <name val="Times New Roman"/>
      <family val="1"/>
    </font>
    <font>
      <b/>
      <sz val="7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b/>
      <sz val="10"/>
      <name val="Berlin Sans FB Dem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62"/>
      <name val="Arial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sz val="10"/>
      <color theme="3" tint="0.39998000860214233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66" applyBorder="1">
      <alignment/>
      <protection/>
    </xf>
    <xf numFmtId="0" fontId="2" fillId="0" borderId="0" xfId="66" applyFont="1" applyBorder="1">
      <alignment/>
      <protection/>
    </xf>
    <xf numFmtId="0" fontId="2" fillId="0" borderId="0" xfId="66" applyFill="1" applyBorder="1">
      <alignment/>
      <protection/>
    </xf>
    <xf numFmtId="0" fontId="2" fillId="0" borderId="0" xfId="66">
      <alignment/>
      <protection/>
    </xf>
    <xf numFmtId="0" fontId="2" fillId="0" borderId="0" xfId="66" applyBorder="1" applyAlignment="1">
      <alignment wrapText="1"/>
      <protection/>
    </xf>
    <xf numFmtId="0" fontId="2" fillId="0" borderId="0" xfId="66" applyFont="1" applyBorder="1" applyAlignment="1">
      <alignment wrapText="1"/>
      <protection/>
    </xf>
    <xf numFmtId="0" fontId="2" fillId="0" borderId="0" xfId="66" applyFill="1" applyBorder="1" applyAlignment="1">
      <alignment wrapText="1"/>
      <protection/>
    </xf>
    <xf numFmtId="0" fontId="9" fillId="0" borderId="10" xfId="66" applyFont="1" applyFill="1" applyBorder="1" applyAlignment="1">
      <alignment horizontal="center" vertical="center" wrapText="1"/>
      <protection/>
    </xf>
    <xf numFmtId="0" fontId="10" fillId="0" borderId="10" xfId="66" applyFont="1" applyFill="1" applyBorder="1" applyAlignment="1">
      <alignment horizontal="center" vertical="center"/>
      <protection/>
    </xf>
    <xf numFmtId="0" fontId="11" fillId="0" borderId="10" xfId="66" applyFont="1" applyFill="1" applyBorder="1">
      <alignment/>
      <protection/>
    </xf>
    <xf numFmtId="0" fontId="9" fillId="0" borderId="10" xfId="66" applyFont="1" applyFill="1" applyBorder="1" applyAlignment="1">
      <alignment horizontal="left" vertical="center"/>
      <protection/>
    </xf>
    <xf numFmtId="0" fontId="2" fillId="0" borderId="10" xfId="66" applyFill="1" applyBorder="1">
      <alignment/>
      <protection/>
    </xf>
    <xf numFmtId="0" fontId="12" fillId="0" borderId="10" xfId="66" applyFont="1" applyFill="1" applyBorder="1" applyAlignment="1">
      <alignment horizontal="center" vertical="center"/>
      <protection/>
    </xf>
    <xf numFmtId="0" fontId="14" fillId="0" borderId="10" xfId="66" applyFont="1" applyFill="1" applyBorder="1" applyAlignment="1">
      <alignment vertical="center"/>
      <protection/>
    </xf>
    <xf numFmtId="3" fontId="12" fillId="0" borderId="10" xfId="66" applyNumberFormat="1" applyFont="1" applyFill="1" applyBorder="1" applyAlignment="1">
      <alignment horizontal="center" vertical="center"/>
      <protection/>
    </xf>
    <xf numFmtId="0" fontId="14" fillId="0" borderId="10" xfId="66" applyFont="1" applyFill="1" applyBorder="1" applyAlignment="1">
      <alignment vertical="center" wrapText="1"/>
      <protection/>
    </xf>
    <xf numFmtId="0" fontId="12" fillId="0" borderId="10" xfId="66" applyFont="1" applyFill="1" applyBorder="1">
      <alignment/>
      <protection/>
    </xf>
    <xf numFmtId="0" fontId="9" fillId="0" borderId="10" xfId="66" applyFont="1" applyFill="1" applyBorder="1" applyAlignment="1">
      <alignment vertical="center" wrapText="1"/>
      <protection/>
    </xf>
    <xf numFmtId="0" fontId="9" fillId="0" borderId="10" xfId="66" applyFont="1" applyFill="1" applyBorder="1" applyAlignment="1">
      <alignment vertical="center"/>
      <protection/>
    </xf>
    <xf numFmtId="167" fontId="0" fillId="0" borderId="10" xfId="44" applyNumberFormat="1" applyFont="1" applyFill="1" applyBorder="1" applyAlignment="1">
      <alignment/>
    </xf>
    <xf numFmtId="43" fontId="0" fillId="0" borderId="0" xfId="44" applyFont="1" applyAlignment="1">
      <alignment/>
    </xf>
    <xf numFmtId="0" fontId="2" fillId="0" borderId="0" xfId="66" applyFont="1">
      <alignment/>
      <protection/>
    </xf>
    <xf numFmtId="43" fontId="2" fillId="0" borderId="0" xfId="66" applyNumberFormat="1">
      <alignment/>
      <protection/>
    </xf>
    <xf numFmtId="3" fontId="12" fillId="0" borderId="10" xfId="66" applyNumberFormat="1" applyFont="1" applyFill="1" applyBorder="1" applyAlignment="1">
      <alignment horizontal="center" vertical="center" wrapText="1"/>
      <protection/>
    </xf>
    <xf numFmtId="3" fontId="11" fillId="0" borderId="0" xfId="66" applyNumberFormat="1" applyFont="1" applyAlignment="1">
      <alignment horizontal="center" vertical="center"/>
      <protection/>
    </xf>
    <xf numFmtId="0" fontId="2" fillId="0" borderId="0" xfId="66" applyFont="1" applyAlignment="1">
      <alignment vertical="center"/>
      <protection/>
    </xf>
    <xf numFmtId="0" fontId="2" fillId="0" borderId="0" xfId="66" applyFill="1">
      <alignment/>
      <protection/>
    </xf>
    <xf numFmtId="166" fontId="2" fillId="0" borderId="0" xfId="66" applyNumberFormat="1" applyFill="1">
      <alignment/>
      <protection/>
    </xf>
    <xf numFmtId="43" fontId="2" fillId="0" borderId="0" xfId="66" applyNumberFormat="1" applyFill="1">
      <alignment/>
      <protection/>
    </xf>
    <xf numFmtId="3" fontId="18" fillId="0" borderId="10" xfId="66" applyNumberFormat="1" applyFont="1" applyFill="1" applyBorder="1" applyAlignment="1">
      <alignment horizontal="center" vertical="center"/>
      <protection/>
    </xf>
    <xf numFmtId="0" fontId="3" fillId="0" borderId="10" xfId="66" applyFont="1" applyFill="1" applyBorder="1">
      <alignment/>
      <protection/>
    </xf>
    <xf numFmtId="0" fontId="3" fillId="0" borderId="0" xfId="66" applyFont="1">
      <alignment/>
      <protection/>
    </xf>
    <xf numFmtId="43" fontId="3" fillId="0" borderId="0" xfId="44" applyFont="1" applyAlignment="1">
      <alignment/>
    </xf>
    <xf numFmtId="3" fontId="12" fillId="0" borderId="0" xfId="66" applyNumberFormat="1" applyFont="1" applyFill="1" applyBorder="1" applyAlignment="1">
      <alignment horizontal="center" vertical="center"/>
      <protection/>
    </xf>
    <xf numFmtId="43" fontId="9" fillId="0" borderId="0" xfId="66" applyNumberFormat="1" applyFont="1" applyFill="1" applyBorder="1" applyAlignment="1">
      <alignment vertical="center"/>
      <protection/>
    </xf>
    <xf numFmtId="166" fontId="2" fillId="0" borderId="0" xfId="66" applyNumberFormat="1" applyFill="1" applyBorder="1">
      <alignment/>
      <protection/>
    </xf>
    <xf numFmtId="166" fontId="8" fillId="0" borderId="0" xfId="44" applyNumberFormat="1" applyFont="1" applyFill="1" applyBorder="1" applyAlignment="1">
      <alignment/>
    </xf>
    <xf numFmtId="0" fontId="63" fillId="0" borderId="0" xfId="66" applyFont="1">
      <alignment/>
      <protection/>
    </xf>
    <xf numFmtId="166" fontId="2" fillId="0" borderId="0" xfId="66" applyNumberFormat="1">
      <alignment/>
      <protection/>
    </xf>
    <xf numFmtId="3" fontId="2" fillId="0" borderId="0" xfId="66" applyNumberFormat="1" applyFont="1" applyAlignment="1">
      <alignment horizontal="center" vertical="center"/>
      <protection/>
    </xf>
    <xf numFmtId="0" fontId="2" fillId="0" borderId="0" xfId="66" applyFont="1" applyFill="1" applyBorder="1">
      <alignment/>
      <protection/>
    </xf>
    <xf numFmtId="43" fontId="9" fillId="33" borderId="10" xfId="44" applyFont="1" applyFill="1" applyBorder="1" applyAlignment="1">
      <alignment horizontal="center" vertical="center" wrapText="1"/>
    </xf>
    <xf numFmtId="0" fontId="10" fillId="0" borderId="10" xfId="66" applyFont="1" applyBorder="1" applyAlignment="1">
      <alignment horizontal="center" vertical="center"/>
      <protection/>
    </xf>
    <xf numFmtId="0" fontId="10" fillId="33" borderId="10" xfId="66" applyFont="1" applyFill="1" applyBorder="1" applyAlignment="1">
      <alignment horizontal="center" vertical="center"/>
      <protection/>
    </xf>
    <xf numFmtId="0" fontId="11" fillId="0" borderId="10" xfId="66" applyFont="1" applyBorder="1">
      <alignment/>
      <protection/>
    </xf>
    <xf numFmtId="0" fontId="21" fillId="0" borderId="10" xfId="66" applyFont="1" applyBorder="1" applyAlignment="1">
      <alignment horizontal="left" vertical="center"/>
      <protection/>
    </xf>
    <xf numFmtId="0" fontId="2" fillId="0" borderId="10" xfId="66" applyBorder="1">
      <alignment/>
      <protection/>
    </xf>
    <xf numFmtId="3" fontId="12" fillId="0" borderId="10" xfId="66" applyNumberFormat="1" applyFont="1" applyBorder="1" applyAlignment="1">
      <alignment horizontal="center" vertical="center"/>
      <protection/>
    </xf>
    <xf numFmtId="0" fontId="9" fillId="0" borderId="10" xfId="66" applyFont="1" applyBorder="1" applyAlignment="1">
      <alignment vertical="center"/>
      <protection/>
    </xf>
    <xf numFmtId="0" fontId="14" fillId="0" borderId="10" xfId="66" applyFont="1" applyBorder="1" applyAlignment="1">
      <alignment horizontal="left" vertical="center"/>
      <protection/>
    </xf>
    <xf numFmtId="0" fontId="14" fillId="0" borderId="10" xfId="66" applyFont="1" applyBorder="1" applyAlignment="1">
      <alignment horizontal="left" vertical="center" wrapText="1"/>
      <protection/>
    </xf>
    <xf numFmtId="0" fontId="9" fillId="0" borderId="10" xfId="66" applyFont="1" applyBorder="1" applyAlignment="1">
      <alignment vertical="center" wrapText="1"/>
      <protection/>
    </xf>
    <xf numFmtId="3" fontId="18" fillId="0" borderId="10" xfId="66" applyNumberFormat="1" applyFont="1" applyBorder="1" applyAlignment="1">
      <alignment horizontal="center" vertical="center"/>
      <protection/>
    </xf>
    <xf numFmtId="0" fontId="12" fillId="0" borderId="10" xfId="66" applyNumberFormat="1" applyFont="1" applyBorder="1" applyAlignment="1">
      <alignment horizontal="center" vertical="center" wrapText="1"/>
      <protection/>
    </xf>
    <xf numFmtId="0" fontId="21" fillId="0" borderId="10" xfId="66" applyFont="1" applyBorder="1" applyAlignment="1">
      <alignment horizontal="left" vertical="center" wrapText="1"/>
      <protection/>
    </xf>
    <xf numFmtId="0" fontId="2" fillId="0" borderId="0" xfId="66" applyFont="1" applyFill="1">
      <alignment/>
      <protection/>
    </xf>
    <xf numFmtId="4" fontId="8" fillId="0" borderId="10" xfId="42" applyNumberFormat="1" applyFont="1" applyFill="1" applyBorder="1" applyAlignment="1">
      <alignment/>
    </xf>
    <xf numFmtId="4" fontId="3" fillId="0" borderId="10" xfId="42" applyNumberFormat="1" applyFont="1" applyFill="1" applyBorder="1" applyAlignment="1">
      <alignment/>
    </xf>
    <xf numFmtId="4" fontId="2" fillId="0" borderId="10" xfId="42" applyNumberFormat="1" applyFont="1" applyBorder="1" applyAlignment="1">
      <alignment/>
    </xf>
    <xf numFmtId="4" fontId="3" fillId="0" borderId="10" xfId="42" applyNumberFormat="1" applyFont="1" applyBorder="1" applyAlignment="1">
      <alignment/>
    </xf>
    <xf numFmtId="3" fontId="6" fillId="0" borderId="10" xfId="42" applyNumberFormat="1" applyFont="1" applyFill="1" applyBorder="1" applyAlignment="1">
      <alignment/>
    </xf>
    <xf numFmtId="3" fontId="5" fillId="0" borderId="10" xfId="42" applyNumberFormat="1" applyFont="1" applyBorder="1" applyAlignment="1">
      <alignment/>
    </xf>
    <xf numFmtId="3" fontId="5" fillId="0" borderId="10" xfId="42" applyNumberFormat="1" applyFont="1" applyFill="1" applyBorder="1" applyAlignment="1">
      <alignment/>
    </xf>
    <xf numFmtId="3" fontId="6" fillId="0" borderId="10" xfId="42" applyNumberFormat="1" applyFont="1" applyBorder="1" applyAlignment="1">
      <alignment/>
    </xf>
    <xf numFmtId="165" fontId="8" fillId="0" borderId="10" xfId="42" applyNumberFormat="1" applyFont="1" applyFill="1" applyBorder="1" applyAlignment="1">
      <alignment vertical="center"/>
    </xf>
    <xf numFmtId="165" fontId="23" fillId="0" borderId="10" xfId="42" applyNumberFormat="1" applyFont="1" applyFill="1" applyBorder="1" applyAlignment="1">
      <alignment vertical="center"/>
    </xf>
    <xf numFmtId="165" fontId="2" fillId="0" borderId="10" xfId="42" applyNumberFormat="1" applyFont="1" applyFill="1" applyBorder="1" applyAlignment="1">
      <alignment vertical="center"/>
    </xf>
    <xf numFmtId="165" fontId="3" fillId="0" borderId="10" xfId="42" applyNumberFormat="1" applyFont="1" applyFill="1" applyBorder="1" applyAlignment="1">
      <alignment vertical="center"/>
    </xf>
    <xf numFmtId="165" fontId="8" fillId="0" borderId="10" xfId="42" applyNumberFormat="1" applyFont="1" applyFill="1" applyBorder="1" applyAlignment="1">
      <alignment/>
    </xf>
    <xf numFmtId="165" fontId="2" fillId="0" borderId="10" xfId="42" applyNumberFormat="1" applyFont="1" applyFill="1" applyBorder="1" applyAlignment="1">
      <alignment/>
    </xf>
    <xf numFmtId="165" fontId="23" fillId="0" borderId="10" xfId="42" applyNumberFormat="1" applyFont="1" applyFill="1" applyBorder="1" applyAlignment="1">
      <alignment/>
    </xf>
    <xf numFmtId="165" fontId="3" fillId="0" borderId="10" xfId="42" applyNumberFormat="1" applyFont="1" applyFill="1" applyBorder="1" applyAlignment="1">
      <alignment/>
    </xf>
    <xf numFmtId="165" fontId="64" fillId="0" borderId="10" xfId="42" applyNumberFormat="1" applyFont="1" applyFill="1" applyBorder="1" applyAlignment="1">
      <alignment/>
    </xf>
    <xf numFmtId="168" fontId="8" fillId="0" borderId="10" xfId="42" applyNumberFormat="1" applyFont="1" applyFill="1" applyBorder="1" applyAlignment="1">
      <alignment vertical="center"/>
    </xf>
    <xf numFmtId="168" fontId="23" fillId="0" borderId="10" xfId="42" applyNumberFormat="1" applyFont="1" applyFill="1" applyBorder="1" applyAlignment="1">
      <alignment vertical="center"/>
    </xf>
    <xf numFmtId="168" fontId="2" fillId="0" borderId="10" xfId="42" applyNumberFormat="1" applyFont="1" applyFill="1" applyBorder="1" applyAlignment="1">
      <alignment vertical="center"/>
    </xf>
    <xf numFmtId="168" fontId="3" fillId="0" borderId="10" xfId="42" applyNumberFormat="1" applyFont="1" applyFill="1" applyBorder="1" applyAlignment="1">
      <alignment vertical="center"/>
    </xf>
    <xf numFmtId="165" fontId="2" fillId="0" borderId="10" xfId="42" applyNumberFormat="1" applyFont="1" applyFill="1" applyBorder="1" applyAlignment="1">
      <alignment horizontal="center"/>
    </xf>
    <xf numFmtId="4" fontId="2" fillId="0" borderId="10" xfId="42" applyNumberFormat="1" applyFont="1" applyFill="1" applyBorder="1" applyAlignment="1">
      <alignment horizontal="center"/>
    </xf>
    <xf numFmtId="164" fontId="2" fillId="0" borderId="0" xfId="66" applyNumberFormat="1">
      <alignment/>
      <protection/>
    </xf>
    <xf numFmtId="3" fontId="65" fillId="0" borderId="10" xfId="66" applyNumberFormat="1" applyFont="1" applyBorder="1" applyAlignment="1">
      <alignment horizontal="center" vertical="center"/>
      <protection/>
    </xf>
    <xf numFmtId="0" fontId="64" fillId="0" borderId="10" xfId="66" applyFont="1" applyBorder="1">
      <alignment/>
      <protection/>
    </xf>
    <xf numFmtId="0" fontId="66" fillId="0" borderId="10" xfId="66" applyFont="1" applyBorder="1">
      <alignment/>
      <protection/>
    </xf>
    <xf numFmtId="0" fontId="2" fillId="0" borderId="10" xfId="66" applyFont="1" applyBorder="1">
      <alignment/>
      <protection/>
    </xf>
    <xf numFmtId="4" fontId="2" fillId="0" borderId="0" xfId="66" applyNumberFormat="1">
      <alignment/>
      <protection/>
    </xf>
    <xf numFmtId="43" fontId="23" fillId="33" borderId="0" xfId="44" applyFont="1" applyFill="1" applyBorder="1" applyAlignment="1">
      <alignment/>
    </xf>
    <xf numFmtId="0" fontId="2" fillId="33" borderId="0" xfId="66" applyFont="1" applyFill="1" applyBorder="1" applyAlignment="1">
      <alignment wrapText="1"/>
      <protection/>
    </xf>
    <xf numFmtId="4" fontId="23" fillId="0" borderId="10" xfId="44" applyNumberFormat="1" applyFont="1" applyFill="1" applyBorder="1" applyAlignment="1">
      <alignment/>
    </xf>
    <xf numFmtId="43" fontId="23" fillId="33" borderId="0" xfId="44" applyFont="1" applyFill="1" applyAlignment="1">
      <alignment/>
    </xf>
    <xf numFmtId="168" fontId="2" fillId="0" borderId="0" xfId="66" applyNumberFormat="1">
      <alignment/>
      <protection/>
    </xf>
    <xf numFmtId="168" fontId="3" fillId="0" borderId="10" xfId="42" applyNumberFormat="1" applyFont="1" applyFill="1" applyBorder="1" applyAlignment="1">
      <alignment vertical="center"/>
    </xf>
    <xf numFmtId="164" fontId="2" fillId="0" borderId="10" xfId="42" applyNumberFormat="1" applyFont="1" applyBorder="1" applyAlignment="1">
      <alignment/>
    </xf>
    <xf numFmtId="0" fontId="64" fillId="0" borderId="0" xfId="66" applyFont="1">
      <alignment/>
      <protection/>
    </xf>
    <xf numFmtId="4" fontId="64" fillId="0" borderId="0" xfId="66" applyNumberFormat="1" applyFont="1">
      <alignment/>
      <protection/>
    </xf>
    <xf numFmtId="0" fontId="14" fillId="33" borderId="10" xfId="66" applyFont="1" applyFill="1" applyBorder="1" applyAlignment="1">
      <alignment horizontal="left" vertical="center" wrapText="1"/>
      <protection/>
    </xf>
    <xf numFmtId="4" fontId="2" fillId="0" borderId="0" xfId="66" applyNumberFormat="1" applyFill="1">
      <alignment/>
      <protection/>
    </xf>
    <xf numFmtId="0" fontId="0" fillId="0" borderId="0" xfId="70" applyBorder="1">
      <alignment/>
      <protection/>
    </xf>
    <xf numFmtId="0" fontId="0" fillId="0" borderId="0" xfId="70">
      <alignment/>
      <protection/>
    </xf>
    <xf numFmtId="0" fontId="61" fillId="0" borderId="0" xfId="70" applyFont="1" applyBorder="1">
      <alignment/>
      <protection/>
    </xf>
    <xf numFmtId="0" fontId="0" fillId="0" borderId="0" xfId="70" applyBorder="1" applyAlignment="1">
      <alignment/>
      <protection/>
    </xf>
    <xf numFmtId="0" fontId="0" fillId="0" borderId="0" xfId="70" applyAlignment="1">
      <alignment horizontal="center" vertical="justify" wrapText="1"/>
      <protection/>
    </xf>
    <xf numFmtId="0" fontId="0" fillId="0" borderId="10" xfId="70" applyBorder="1">
      <alignment/>
      <protection/>
    </xf>
    <xf numFmtId="0" fontId="0" fillId="0" borderId="10" xfId="70" applyBorder="1" applyAlignment="1">
      <alignment wrapText="1"/>
      <protection/>
    </xf>
    <xf numFmtId="0" fontId="0" fillId="0" borderId="10" xfId="70" applyBorder="1" applyAlignment="1">
      <alignment vertical="justify" wrapText="1"/>
      <protection/>
    </xf>
    <xf numFmtId="0" fontId="0" fillId="0" borderId="10" xfId="70" applyFill="1" applyBorder="1" applyAlignment="1">
      <alignment wrapText="1"/>
      <protection/>
    </xf>
    <xf numFmtId="166" fontId="0" fillId="0" borderId="10" xfId="47" applyNumberFormat="1" applyFont="1" applyBorder="1" applyAlignment="1">
      <alignment/>
    </xf>
    <xf numFmtId="0" fontId="0" fillId="0" borderId="0" xfId="70" applyAlignment="1">
      <alignment vertical="justify"/>
      <protection/>
    </xf>
    <xf numFmtId="166" fontId="2" fillId="33" borderId="10" xfId="47" applyNumberFormat="1" applyFont="1" applyFill="1" applyBorder="1" applyAlignment="1">
      <alignment/>
    </xf>
    <xf numFmtId="0" fontId="61" fillId="0" borderId="10" xfId="70" applyFont="1" applyFill="1" applyBorder="1" applyAlignment="1">
      <alignment wrapText="1"/>
      <protection/>
    </xf>
    <xf numFmtId="166" fontId="0" fillId="0" borderId="10" xfId="48" applyNumberFormat="1" applyFont="1" applyBorder="1" applyAlignment="1">
      <alignment horizontal="center" vertical="center"/>
    </xf>
    <xf numFmtId="3" fontId="11" fillId="0" borderId="0" xfId="66" applyNumberFormat="1" applyFont="1" applyAlignment="1">
      <alignment horizontal="center" vertical="center"/>
      <protection/>
    </xf>
    <xf numFmtId="0" fontId="2" fillId="0" borderId="0" xfId="66" applyFont="1" applyBorder="1" applyAlignment="1">
      <alignment wrapText="1"/>
      <protection/>
    </xf>
    <xf numFmtId="0" fontId="2" fillId="0" borderId="0" xfId="66" applyBorder="1" applyAlignment="1">
      <alignment wrapText="1"/>
      <protection/>
    </xf>
    <xf numFmtId="168" fontId="2" fillId="0" borderId="0" xfId="66" applyNumberFormat="1" applyFill="1">
      <alignment/>
      <protection/>
    </xf>
    <xf numFmtId="0" fontId="2" fillId="0" borderId="0" xfId="66" applyFont="1" applyBorder="1" applyAlignment="1">
      <alignment wrapText="1"/>
      <protection/>
    </xf>
    <xf numFmtId="43" fontId="0" fillId="33" borderId="0" xfId="44" applyFont="1" applyFill="1" applyBorder="1" applyAlignment="1">
      <alignment/>
    </xf>
    <xf numFmtId="0" fontId="2" fillId="33" borderId="0" xfId="66" applyFill="1" applyBorder="1" applyAlignment="1">
      <alignment wrapText="1"/>
      <protection/>
    </xf>
    <xf numFmtId="0" fontId="8" fillId="0" borderId="10" xfId="66" applyFont="1" applyBorder="1" applyAlignment="1">
      <alignment horizontal="center" vertical="center"/>
      <protection/>
    </xf>
    <xf numFmtId="43" fontId="8" fillId="0" borderId="10" xfId="44" applyNumberFormat="1" applyFont="1" applyFill="1" applyBorder="1" applyAlignment="1">
      <alignment/>
    </xf>
    <xf numFmtId="0" fontId="28" fillId="0" borderId="10" xfId="66" applyFont="1" applyBorder="1" applyAlignment="1">
      <alignment horizontal="center" vertical="center"/>
      <protection/>
    </xf>
    <xf numFmtId="0" fontId="29" fillId="0" borderId="10" xfId="66" applyFont="1" applyBorder="1" applyAlignment="1">
      <alignment vertical="center"/>
      <protection/>
    </xf>
    <xf numFmtId="164" fontId="67" fillId="0" borderId="10" xfId="42" applyFont="1" applyFill="1" applyBorder="1" applyAlignment="1">
      <alignment/>
    </xf>
    <xf numFmtId="3" fontId="2" fillId="0" borderId="10" xfId="66" applyNumberFormat="1" applyFont="1" applyBorder="1" applyAlignment="1">
      <alignment horizontal="center" vertical="center"/>
      <protection/>
    </xf>
    <xf numFmtId="164" fontId="68" fillId="0" borderId="10" xfId="42" applyFont="1" applyBorder="1" applyAlignment="1">
      <alignment/>
    </xf>
    <xf numFmtId="164" fontId="68" fillId="0" borderId="10" xfId="42" applyFont="1" applyBorder="1" applyAlignment="1">
      <alignment horizontal="center"/>
    </xf>
    <xf numFmtId="164" fontId="68" fillId="0" borderId="10" xfId="42" applyFont="1" applyBorder="1" applyAlignment="1">
      <alignment/>
    </xf>
    <xf numFmtId="166" fontId="0" fillId="0" borderId="10" xfId="44" applyNumberFormat="1" applyFont="1" applyFill="1" applyBorder="1" applyAlignment="1">
      <alignment/>
    </xf>
    <xf numFmtId="164" fontId="3" fillId="0" borderId="10" xfId="42" applyFont="1" applyFill="1" applyBorder="1" applyAlignment="1">
      <alignment/>
    </xf>
    <xf numFmtId="164" fontId="0" fillId="0" borderId="10" xfId="42" applyFont="1" applyFill="1" applyBorder="1" applyAlignment="1">
      <alignment/>
    </xf>
    <xf numFmtId="43" fontId="0" fillId="33" borderId="0" xfId="44" applyFont="1" applyFill="1" applyAlignment="1">
      <alignment/>
    </xf>
    <xf numFmtId="3" fontId="11" fillId="0" borderId="0" xfId="66" applyNumberFormat="1" applyFont="1" applyAlignment="1">
      <alignment horizontal="center" vertical="center"/>
      <protection/>
    </xf>
    <xf numFmtId="0" fontId="2" fillId="0" borderId="0" xfId="66" applyFont="1" applyBorder="1" applyAlignment="1">
      <alignment wrapText="1"/>
      <protection/>
    </xf>
    <xf numFmtId="0" fontId="2" fillId="0" borderId="0" xfId="66" applyBorder="1" applyAlignment="1">
      <alignment wrapText="1"/>
      <protection/>
    </xf>
    <xf numFmtId="0" fontId="4" fillId="0" borderId="0" xfId="66" applyFont="1" applyBorder="1" applyAlignment="1">
      <alignment horizontal="center" vertical="center" wrapText="1"/>
      <protection/>
    </xf>
    <xf numFmtId="0" fontId="4" fillId="0" borderId="0" xfId="66" applyFont="1" applyAlignment="1">
      <alignment horizontal="center" vertical="center" wrapText="1"/>
      <protection/>
    </xf>
    <xf numFmtId="0" fontId="5" fillId="0" borderId="0" xfId="66" applyFont="1" applyBorder="1" applyAlignment="1">
      <alignment horizontal="center" vertical="center" wrapText="1"/>
      <protection/>
    </xf>
    <xf numFmtId="0" fontId="7" fillId="0" borderId="0" xfId="66" applyFont="1" applyBorder="1" applyAlignment="1">
      <alignment horizontal="center" vertical="center" wrapText="1"/>
      <protection/>
    </xf>
    <xf numFmtId="0" fontId="7" fillId="0" borderId="0" xfId="66" applyFont="1" applyAlignment="1">
      <alignment horizontal="center" vertical="center" wrapText="1"/>
      <protection/>
    </xf>
    <xf numFmtId="0" fontId="9" fillId="0" borderId="10" xfId="66" applyFont="1" applyBorder="1" applyAlignment="1">
      <alignment horizontal="center" vertical="center"/>
      <protection/>
    </xf>
    <xf numFmtId="0" fontId="8" fillId="0" borderId="10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17" fillId="0" borderId="10" xfId="66" applyFont="1" applyFill="1" applyBorder="1" applyAlignment="1">
      <alignment horizontal="center" vertical="center"/>
      <protection/>
    </xf>
    <xf numFmtId="0" fontId="0" fillId="0" borderId="0" xfId="70" applyFill="1" applyBorder="1" applyAlignment="1">
      <alignment wrapText="1"/>
      <protection/>
    </xf>
    <xf numFmtId="0" fontId="0" fillId="0" borderId="0" xfId="70" applyAlignment="1">
      <alignment wrapText="1"/>
      <protection/>
    </xf>
    <xf numFmtId="0" fontId="0" fillId="0" borderId="11" xfId="70" applyBorder="1" applyAlignment="1">
      <alignment horizontal="center" wrapText="1"/>
      <protection/>
    </xf>
    <xf numFmtId="0" fontId="0" fillId="0" borderId="12" xfId="70" applyBorder="1" applyAlignment="1">
      <alignment horizontal="center" wrapText="1"/>
      <protection/>
    </xf>
    <xf numFmtId="0" fontId="0" fillId="0" borderId="10" xfId="70" applyBorder="1" applyAlignment="1">
      <alignment horizontal="center" wrapText="1"/>
      <protection/>
    </xf>
    <xf numFmtId="0" fontId="0" fillId="0" borderId="10" xfId="70" applyBorder="1" applyAlignment="1">
      <alignment wrapText="1"/>
      <protection/>
    </xf>
    <xf numFmtId="0" fontId="0" fillId="0" borderId="0" xfId="70" applyFont="1" applyBorder="1" applyAlignment="1">
      <alignment wrapText="1"/>
      <protection/>
    </xf>
    <xf numFmtId="0" fontId="61" fillId="0" borderId="13" xfId="70" applyFont="1" applyBorder="1" applyAlignment="1">
      <alignment wrapText="1"/>
      <protection/>
    </xf>
    <xf numFmtId="0" fontId="69" fillId="34" borderId="11" xfId="70" applyFont="1" applyFill="1" applyBorder="1" applyAlignment="1">
      <alignment horizontal="center" wrapText="1"/>
      <protection/>
    </xf>
    <xf numFmtId="0" fontId="69" fillId="34" borderId="14" xfId="70" applyFont="1" applyFill="1" applyBorder="1" applyAlignment="1">
      <alignment horizontal="center" wrapText="1"/>
      <protection/>
    </xf>
    <xf numFmtId="0" fontId="69" fillId="34" borderId="12" xfId="70" applyFont="1" applyFill="1" applyBorder="1" applyAlignment="1">
      <alignment horizontal="center" wrapText="1"/>
      <protection/>
    </xf>
    <xf numFmtId="0" fontId="0" fillId="0" borderId="15" xfId="70" applyFont="1" applyBorder="1" applyAlignment="1">
      <alignment horizontal="center" vertical="justify" wrapText="1"/>
      <protection/>
    </xf>
    <xf numFmtId="0" fontId="0" fillId="0" borderId="15" xfId="70" applyBorder="1" applyAlignment="1">
      <alignment horizontal="center" vertical="justify" wrapText="1"/>
      <protection/>
    </xf>
    <xf numFmtId="0" fontId="8" fillId="0" borderId="10" xfId="66" applyFont="1" applyBorder="1" applyAlignment="1">
      <alignment horizontal="center" vertical="center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3" xfId="47"/>
    <cellStyle name="Comma 3 2" xfId="48"/>
    <cellStyle name="Comma 3 2 2" xfId="49"/>
    <cellStyle name="Comma 3 3" xfId="50"/>
    <cellStyle name="Comma 4" xfId="51"/>
    <cellStyle name="Comma 4 2" xfId="52"/>
    <cellStyle name="Comma 5" xfId="53"/>
    <cellStyle name="Comma 6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2 2" xfId="67"/>
    <cellStyle name="Normal 2 2 2" xfId="68"/>
    <cellStyle name="Normal 2 3" xfId="69"/>
    <cellStyle name="Normal 3" xfId="70"/>
    <cellStyle name="Normal 3 2" xfId="71"/>
    <cellStyle name="Normal 3 3" xfId="72"/>
    <cellStyle name="Normal 4" xfId="73"/>
    <cellStyle name="Normal 5" xfId="74"/>
    <cellStyle name="Normal 6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Documents and Settings\Biljana\Administrator\Desktop\1095339371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E:\Documents and Settings\Biljana\Administrator\Desktop\1095339371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E:\Documents and Settings\Biljana\Administrator\Desktop\1095339371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E:\Documents and Settings\Biljana\Administrator\Desktop\109533937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126</xdr:row>
      <xdr:rowOff>85725</xdr:rowOff>
    </xdr:from>
    <xdr:to>
      <xdr:col>2</xdr:col>
      <xdr:colOff>1009650</xdr:colOff>
      <xdr:row>127</xdr:row>
      <xdr:rowOff>381000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4350" y="29794200"/>
          <a:ext cx="13335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CRPS
</a:t>
          </a:r>
        </a:p>
      </xdr:txBody>
    </xdr:sp>
    <xdr:clientData/>
  </xdr:twoCellAnchor>
  <xdr:twoCellAnchor>
    <xdr:from>
      <xdr:col>3</xdr:col>
      <xdr:colOff>676275</xdr:colOff>
      <xdr:row>127</xdr:row>
      <xdr:rowOff>0</xdr:rowOff>
    </xdr:from>
    <xdr:to>
      <xdr:col>5</xdr:col>
      <xdr:colOff>676275</xdr:colOff>
      <xdr:row>128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00650" y="29984700"/>
          <a:ext cx="16573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Poreske uprave</a:t>
          </a:r>
        </a:p>
      </xdr:txBody>
    </xdr:sp>
    <xdr:clientData/>
  </xdr:twoCellAnchor>
  <xdr:twoCellAnchor>
    <xdr:from>
      <xdr:col>2</xdr:col>
      <xdr:colOff>2266950</xdr:colOff>
      <xdr:row>0</xdr:row>
      <xdr:rowOff>38100</xdr:rowOff>
    </xdr:from>
    <xdr:to>
      <xdr:col>2</xdr:col>
      <xdr:colOff>3086100</xdr:colOff>
      <xdr:row>5</xdr:row>
      <xdr:rowOff>123825</xdr:rowOff>
    </xdr:to>
    <xdr:pic>
      <xdr:nvPicPr>
        <xdr:cNvPr id="3" name="Picture 115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105150" y="38100"/>
          <a:ext cx="819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133</xdr:row>
      <xdr:rowOff>19050</xdr:rowOff>
    </xdr:from>
    <xdr:to>
      <xdr:col>1</xdr:col>
      <xdr:colOff>590550</xdr:colOff>
      <xdr:row>134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3556575"/>
          <a:ext cx="17049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CRPS
</a:t>
          </a:r>
        </a:p>
      </xdr:txBody>
    </xdr:sp>
    <xdr:clientData/>
  </xdr:twoCellAnchor>
  <xdr:twoCellAnchor>
    <xdr:from>
      <xdr:col>3</xdr:col>
      <xdr:colOff>19050</xdr:colOff>
      <xdr:row>133</xdr:row>
      <xdr:rowOff>19050</xdr:rowOff>
    </xdr:from>
    <xdr:to>
      <xdr:col>4</xdr:col>
      <xdr:colOff>847725</xdr:colOff>
      <xdr:row>134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38725" y="33556575"/>
          <a:ext cx="21240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Poreske uprave</a:t>
          </a:r>
        </a:p>
      </xdr:txBody>
    </xdr:sp>
    <xdr:clientData/>
  </xdr:twoCellAnchor>
  <xdr:twoCellAnchor>
    <xdr:from>
      <xdr:col>1</xdr:col>
      <xdr:colOff>1866900</xdr:colOff>
      <xdr:row>0</xdr:row>
      <xdr:rowOff>152400</xdr:rowOff>
    </xdr:from>
    <xdr:to>
      <xdr:col>1</xdr:col>
      <xdr:colOff>2686050</xdr:colOff>
      <xdr:row>6</xdr:row>
      <xdr:rowOff>76200</xdr:rowOff>
    </xdr:to>
    <xdr:pic>
      <xdr:nvPicPr>
        <xdr:cNvPr id="3" name="Picture 119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28950" y="152400"/>
          <a:ext cx="819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142875</xdr:rowOff>
    </xdr:from>
    <xdr:to>
      <xdr:col>4</xdr:col>
      <xdr:colOff>762000</xdr:colOff>
      <xdr:row>3</xdr:row>
      <xdr:rowOff>190500</xdr:rowOff>
    </xdr:to>
    <xdr:pic>
      <xdr:nvPicPr>
        <xdr:cNvPr id="1" name="Picture 119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86125" y="142875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69</xdr:row>
      <xdr:rowOff>85725</xdr:rowOff>
    </xdr:from>
    <xdr:to>
      <xdr:col>2</xdr:col>
      <xdr:colOff>1009650</xdr:colOff>
      <xdr:row>70</xdr:row>
      <xdr:rowOff>381000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4350" y="13173075"/>
          <a:ext cx="12477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CRPS
</a:t>
          </a:r>
        </a:p>
      </xdr:txBody>
    </xdr:sp>
    <xdr:clientData/>
  </xdr:twoCellAnchor>
  <xdr:twoCellAnchor>
    <xdr:from>
      <xdr:col>3</xdr:col>
      <xdr:colOff>609600</xdr:colOff>
      <xdr:row>70</xdr:row>
      <xdr:rowOff>0</xdr:rowOff>
    </xdr:from>
    <xdr:to>
      <xdr:col>5</xdr:col>
      <xdr:colOff>676275</xdr:colOff>
      <xdr:row>71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14900" y="13363575"/>
          <a:ext cx="16573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Poreske uprave</a:t>
          </a:r>
        </a:p>
      </xdr:txBody>
    </xdr:sp>
    <xdr:clientData/>
  </xdr:twoCellAnchor>
  <xdr:twoCellAnchor>
    <xdr:from>
      <xdr:col>2</xdr:col>
      <xdr:colOff>2266950</xdr:colOff>
      <xdr:row>0</xdr:row>
      <xdr:rowOff>38100</xdr:rowOff>
    </xdr:from>
    <xdr:to>
      <xdr:col>2</xdr:col>
      <xdr:colOff>3086100</xdr:colOff>
      <xdr:row>5</xdr:row>
      <xdr:rowOff>123825</xdr:rowOff>
    </xdr:to>
    <xdr:pic>
      <xdr:nvPicPr>
        <xdr:cNvPr id="3" name="Picture 115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19425" y="38100"/>
          <a:ext cx="819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80"/>
  <sheetViews>
    <sheetView view="pageBreakPreview" zoomScale="115" zoomScaleSheetLayoutView="115" zoomScalePageLayoutView="0" workbookViewId="0" topLeftCell="A4">
      <selection activeCell="C116" sqref="C116"/>
    </sheetView>
  </sheetViews>
  <sheetFormatPr defaultColWidth="9.140625" defaultRowHeight="15"/>
  <cols>
    <col min="1" max="1" width="0.71875" style="4" customWidth="1"/>
    <col min="2" max="2" width="11.8515625" style="4" customWidth="1"/>
    <col min="3" max="3" width="55.28125" style="22" customWidth="1"/>
    <col min="4" max="4" width="10.421875" style="4" customWidth="1"/>
    <col min="5" max="5" width="14.421875" style="89" customWidth="1"/>
    <col min="6" max="6" width="15.140625" style="56" customWidth="1"/>
    <col min="7" max="7" width="0.71875" style="4" customWidth="1"/>
    <col min="8" max="8" width="11.7109375" style="4" bestFit="1" customWidth="1"/>
    <col min="9" max="9" width="10.28125" style="4" bestFit="1" customWidth="1"/>
    <col min="10" max="10" width="11.28125" style="4" bestFit="1" customWidth="1"/>
    <col min="11" max="11" width="10.140625" style="4" bestFit="1" customWidth="1"/>
    <col min="12" max="16384" width="9.140625" style="4" customWidth="1"/>
  </cols>
  <sheetData>
    <row r="1" spans="2:6" ht="15">
      <c r="B1" s="1"/>
      <c r="C1" s="2"/>
      <c r="D1" s="1"/>
      <c r="E1" s="86"/>
      <c r="F1" s="41"/>
    </row>
    <row r="2" spans="2:6" ht="15">
      <c r="B2" s="1"/>
      <c r="C2" s="2"/>
      <c r="D2" s="1"/>
      <c r="E2" s="86"/>
      <c r="F2" s="41"/>
    </row>
    <row r="3" spans="2:6" ht="15">
      <c r="B3" s="1"/>
      <c r="C3" s="2"/>
      <c r="D3" s="1"/>
      <c r="E3" s="86"/>
      <c r="F3" s="41"/>
    </row>
    <row r="4" spans="2:6" ht="15">
      <c r="B4" s="1"/>
      <c r="C4" s="2"/>
      <c r="D4" s="1"/>
      <c r="E4" s="86"/>
      <c r="F4" s="41"/>
    </row>
    <row r="5" spans="2:6" ht="15">
      <c r="B5" s="1"/>
      <c r="C5" s="2"/>
      <c r="D5" s="1"/>
      <c r="E5" s="86"/>
      <c r="F5" s="41"/>
    </row>
    <row r="6" spans="2:6" ht="15">
      <c r="B6" s="1"/>
      <c r="C6" s="2"/>
      <c r="D6" s="1"/>
      <c r="E6" s="86"/>
      <c r="F6" s="41"/>
    </row>
    <row r="7" spans="2:11" ht="12.75" customHeight="1">
      <c r="B7" s="132" t="s">
        <v>0</v>
      </c>
      <c r="C7" s="133"/>
      <c r="D7" s="133"/>
      <c r="E7" s="133"/>
      <c r="F7" s="133"/>
      <c r="I7" s="93"/>
      <c r="J7" s="93"/>
      <c r="K7" s="94"/>
    </row>
    <row r="8" spans="2:11" ht="13.5">
      <c r="B8" s="132" t="s">
        <v>263</v>
      </c>
      <c r="C8" s="133"/>
      <c r="D8" s="133"/>
      <c r="E8" s="133"/>
      <c r="F8" s="133"/>
      <c r="I8" s="93"/>
      <c r="J8" s="93"/>
      <c r="K8" s="93"/>
    </row>
    <row r="9" spans="2:11" ht="12.75">
      <c r="B9" s="132" t="s">
        <v>258</v>
      </c>
      <c r="C9" s="133"/>
      <c r="D9" s="133"/>
      <c r="E9" s="133"/>
      <c r="F9" s="133"/>
      <c r="I9" s="93"/>
      <c r="J9" s="93"/>
      <c r="K9" s="93"/>
    </row>
    <row r="10" spans="2:6" ht="12.75">
      <c r="B10" s="6"/>
      <c r="C10" s="115"/>
      <c r="D10" s="5"/>
      <c r="E10" s="87"/>
      <c r="F10" s="6"/>
    </row>
    <row r="11" spans="2:6" ht="18">
      <c r="B11" s="134" t="s">
        <v>139</v>
      </c>
      <c r="C11" s="134"/>
      <c r="D11" s="134"/>
      <c r="E11" s="135"/>
      <c r="F11" s="134"/>
    </row>
    <row r="12" spans="2:6" ht="18">
      <c r="B12" s="136" t="s">
        <v>265</v>
      </c>
      <c r="C12" s="137"/>
      <c r="D12" s="137"/>
      <c r="E12" s="138"/>
      <c r="F12" s="137"/>
    </row>
    <row r="13" spans="2:11" ht="16.5" customHeight="1">
      <c r="B13" s="139" t="s">
        <v>3</v>
      </c>
      <c r="C13" s="139" t="s">
        <v>4</v>
      </c>
      <c r="D13" s="139" t="s">
        <v>5</v>
      </c>
      <c r="E13" s="139" t="s">
        <v>6</v>
      </c>
      <c r="F13" s="139"/>
      <c r="K13" s="85"/>
    </row>
    <row r="14" spans="2:6" ht="29.25" customHeight="1">
      <c r="B14" s="139"/>
      <c r="C14" s="139"/>
      <c r="D14" s="139"/>
      <c r="E14" s="42" t="s">
        <v>7</v>
      </c>
      <c r="F14" s="8" t="s">
        <v>8</v>
      </c>
    </row>
    <row r="15" spans="2:6" ht="12.75">
      <c r="B15" s="43">
        <v>1</v>
      </c>
      <c r="C15" s="43">
        <v>2</v>
      </c>
      <c r="D15" s="43">
        <v>3</v>
      </c>
      <c r="E15" s="44">
        <v>4</v>
      </c>
      <c r="F15" s="9">
        <v>5</v>
      </c>
    </row>
    <row r="16" spans="2:6" ht="18.75" customHeight="1">
      <c r="B16" s="45"/>
      <c r="C16" s="46" t="s">
        <v>140</v>
      </c>
      <c r="D16" s="47"/>
      <c r="E16" s="57">
        <v>2361977.9899999998</v>
      </c>
      <c r="F16" s="61">
        <v>1866130.9200000002</v>
      </c>
    </row>
    <row r="17" spans="2:6" ht="16.5" customHeight="1">
      <c r="B17" s="48"/>
      <c r="C17" s="49" t="s">
        <v>141</v>
      </c>
      <c r="D17" s="47"/>
      <c r="E17" s="58">
        <v>2288597.9899999998</v>
      </c>
      <c r="F17" s="61">
        <v>1810590.9200000002</v>
      </c>
    </row>
    <row r="18" spans="2:6" ht="16.5" customHeight="1">
      <c r="B18" s="48">
        <v>750</v>
      </c>
      <c r="C18" s="50" t="s">
        <v>142</v>
      </c>
      <c r="D18" s="84"/>
      <c r="E18" s="59">
        <v>2852929.59</v>
      </c>
      <c r="F18" s="62">
        <v>2040160.46</v>
      </c>
    </row>
    <row r="19" spans="2:6" ht="16.5" customHeight="1">
      <c r="B19" s="48">
        <v>752</v>
      </c>
      <c r="C19" s="51" t="s">
        <v>143</v>
      </c>
      <c r="D19" s="47"/>
      <c r="E19" s="92">
        <v>0</v>
      </c>
      <c r="F19" s="92">
        <v>0</v>
      </c>
    </row>
    <row r="20" spans="2:6" ht="16.5" customHeight="1">
      <c r="B20" s="48">
        <v>753</v>
      </c>
      <c r="C20" s="50" t="s">
        <v>144</v>
      </c>
      <c r="D20" s="47"/>
      <c r="E20" s="92">
        <v>0</v>
      </c>
      <c r="F20" s="92">
        <v>0</v>
      </c>
    </row>
    <row r="21" spans="2:6" ht="16.5" customHeight="1">
      <c r="B21" s="48">
        <v>754</v>
      </c>
      <c r="C21" s="51" t="s">
        <v>145</v>
      </c>
      <c r="D21" s="47"/>
      <c r="E21" s="92">
        <v>0</v>
      </c>
      <c r="F21" s="92">
        <v>0</v>
      </c>
    </row>
    <row r="22" spans="2:6" ht="26.25" customHeight="1">
      <c r="B22" s="48">
        <v>755</v>
      </c>
      <c r="C22" s="51" t="s">
        <v>146</v>
      </c>
      <c r="D22" s="47"/>
      <c r="E22" s="88">
        <v>-256639.81</v>
      </c>
      <c r="F22" s="63">
        <v>-243552.36</v>
      </c>
    </row>
    <row r="23" spans="2:6" s="22" customFormat="1" ht="16.5" customHeight="1">
      <c r="B23" s="48">
        <v>756</v>
      </c>
      <c r="C23" s="51" t="s">
        <v>147</v>
      </c>
      <c r="D23" s="84"/>
      <c r="E23" s="88">
        <v>-316022.33</v>
      </c>
      <c r="F23" s="62">
        <v>-24949.19</v>
      </c>
    </row>
    <row r="24" spans="2:6" s="22" customFormat="1" ht="16.5" customHeight="1">
      <c r="B24" s="48">
        <v>757</v>
      </c>
      <c r="C24" s="50" t="s">
        <v>148</v>
      </c>
      <c r="D24" s="84"/>
      <c r="E24" s="92">
        <v>0</v>
      </c>
      <c r="F24" s="92">
        <v>0</v>
      </c>
    </row>
    <row r="25" spans="2:6" s="22" customFormat="1" ht="16.5" customHeight="1">
      <c r="B25" s="48">
        <v>758</v>
      </c>
      <c r="C25" s="51" t="s">
        <v>149</v>
      </c>
      <c r="D25" s="84"/>
      <c r="E25" s="59">
        <v>8330.54</v>
      </c>
      <c r="F25" s="62">
        <v>38932.01</v>
      </c>
    </row>
    <row r="26" spans="2:6" s="22" customFormat="1" ht="16.5" customHeight="1">
      <c r="B26" s="48"/>
      <c r="C26" s="49" t="s">
        <v>150</v>
      </c>
      <c r="D26" s="84"/>
      <c r="E26" s="60">
        <v>73380</v>
      </c>
      <c r="F26" s="64">
        <v>55540</v>
      </c>
    </row>
    <row r="27" spans="2:6" s="22" customFormat="1" ht="16.5" customHeight="1">
      <c r="B27" s="48">
        <v>760</v>
      </c>
      <c r="C27" s="50" t="s">
        <v>151</v>
      </c>
      <c r="D27" s="84"/>
      <c r="E27" s="59">
        <v>73380</v>
      </c>
      <c r="F27" s="62">
        <v>55540</v>
      </c>
    </row>
    <row r="28" spans="2:6" s="22" customFormat="1" ht="16.5" customHeight="1">
      <c r="B28" s="48">
        <v>764</v>
      </c>
      <c r="C28" s="50" t="s">
        <v>152</v>
      </c>
      <c r="D28" s="84"/>
      <c r="E28" s="92">
        <v>0</v>
      </c>
      <c r="F28" s="92">
        <v>0</v>
      </c>
    </row>
    <row r="29" spans="2:6" s="22" customFormat="1" ht="16.5" customHeight="1">
      <c r="B29" s="48">
        <v>768</v>
      </c>
      <c r="C29" s="50" t="s">
        <v>153</v>
      </c>
      <c r="D29" s="84"/>
      <c r="E29" s="92">
        <v>0</v>
      </c>
      <c r="F29" s="92">
        <v>0</v>
      </c>
    </row>
    <row r="30" spans="2:6" s="22" customFormat="1" ht="16.5" customHeight="1">
      <c r="B30" s="48">
        <v>769</v>
      </c>
      <c r="C30" s="50" t="s">
        <v>154</v>
      </c>
      <c r="D30" s="84"/>
      <c r="E30" s="92">
        <v>0</v>
      </c>
      <c r="F30" s="92">
        <v>0</v>
      </c>
    </row>
    <row r="31" spans="2:8" ht="18.75" customHeight="1">
      <c r="B31" s="45"/>
      <c r="C31" s="46" t="s">
        <v>155</v>
      </c>
      <c r="D31" s="47"/>
      <c r="E31" s="57">
        <v>1212543.1300000001</v>
      </c>
      <c r="F31" s="61">
        <v>931307.4900000002</v>
      </c>
      <c r="H31" s="85"/>
    </row>
    <row r="32" spans="2:6" ht="16.5" customHeight="1">
      <c r="B32" s="48"/>
      <c r="C32" s="49" t="s">
        <v>156</v>
      </c>
      <c r="D32" s="47"/>
      <c r="E32" s="58">
        <v>1073084.08</v>
      </c>
      <c r="F32" s="61">
        <v>668640.0300000001</v>
      </c>
    </row>
    <row r="33" spans="2:6" ht="16.5" customHeight="1">
      <c r="B33" s="48">
        <v>400</v>
      </c>
      <c r="C33" s="50" t="s">
        <v>157</v>
      </c>
      <c r="D33" s="84"/>
      <c r="E33" s="59">
        <v>1152227.76</v>
      </c>
      <c r="F33" s="62">
        <v>759446.53</v>
      </c>
    </row>
    <row r="34" spans="2:6" ht="16.5" customHeight="1">
      <c r="B34" s="48">
        <v>401</v>
      </c>
      <c r="C34" s="50" t="s">
        <v>158</v>
      </c>
      <c r="D34" s="47"/>
      <c r="E34" s="59">
        <v>70156.19</v>
      </c>
      <c r="F34" s="62">
        <v>60576.65</v>
      </c>
    </row>
    <row r="35" spans="2:6" ht="16.5" customHeight="1">
      <c r="B35" s="48">
        <v>402</v>
      </c>
      <c r="C35" s="50" t="s">
        <v>159</v>
      </c>
      <c r="D35" s="47"/>
      <c r="E35" s="59">
        <v>-158621.96</v>
      </c>
      <c r="F35" s="62">
        <v>-86314.42</v>
      </c>
    </row>
    <row r="36" spans="2:6" ht="25.5" customHeight="1">
      <c r="B36" s="48">
        <v>403</v>
      </c>
      <c r="C36" s="51" t="s">
        <v>267</v>
      </c>
      <c r="D36" s="84"/>
      <c r="E36" s="59">
        <v>3775.04</v>
      </c>
      <c r="F36" s="62">
        <v>3351.77</v>
      </c>
    </row>
    <row r="37" spans="2:6" ht="27" customHeight="1">
      <c r="B37" s="48">
        <v>404</v>
      </c>
      <c r="C37" s="51" t="s">
        <v>160</v>
      </c>
      <c r="D37" s="47"/>
      <c r="E37" s="59">
        <v>-121954.49</v>
      </c>
      <c r="F37" s="63">
        <v>-93322.43</v>
      </c>
    </row>
    <row r="38" spans="2:6" ht="16.5" customHeight="1">
      <c r="B38" s="48">
        <v>405</v>
      </c>
      <c r="C38" s="50" t="s">
        <v>161</v>
      </c>
      <c r="D38" s="47"/>
      <c r="E38" s="59">
        <v>-109687.53</v>
      </c>
      <c r="F38" s="63">
        <v>1690.44</v>
      </c>
    </row>
    <row r="39" spans="2:6" ht="27.75" customHeight="1">
      <c r="B39" s="48">
        <v>406</v>
      </c>
      <c r="C39" s="95" t="s">
        <v>162</v>
      </c>
      <c r="D39" s="82"/>
      <c r="E39" s="59">
        <v>10701.62</v>
      </c>
      <c r="F39" s="63">
        <v>13831.4</v>
      </c>
    </row>
    <row r="40" spans="2:6" ht="16.5" customHeight="1">
      <c r="B40" s="48">
        <v>407</v>
      </c>
      <c r="C40" s="50" t="s">
        <v>163</v>
      </c>
      <c r="D40" s="47"/>
      <c r="E40" s="59">
        <v>229175.14</v>
      </c>
      <c r="F40" s="63">
        <v>8560.04</v>
      </c>
    </row>
    <row r="41" spans="2:6" ht="27" customHeight="1">
      <c r="B41" s="48">
        <v>408</v>
      </c>
      <c r="C41" s="51" t="s">
        <v>164</v>
      </c>
      <c r="D41" s="47"/>
      <c r="E41" s="92">
        <v>0</v>
      </c>
      <c r="F41" s="92">
        <v>0</v>
      </c>
    </row>
    <row r="42" spans="2:6" ht="16.5" customHeight="1">
      <c r="B42" s="48">
        <v>409</v>
      </c>
      <c r="C42" s="50" t="s">
        <v>165</v>
      </c>
      <c r="D42" s="47"/>
      <c r="E42" s="59">
        <v>-2687.69</v>
      </c>
      <c r="F42" s="63">
        <v>820.05</v>
      </c>
    </row>
    <row r="43" spans="2:6" ht="16.5" customHeight="1">
      <c r="B43" s="48"/>
      <c r="C43" s="49" t="s">
        <v>166</v>
      </c>
      <c r="D43" s="47"/>
      <c r="E43" s="92">
        <v>0</v>
      </c>
      <c r="F43" s="92">
        <v>0</v>
      </c>
    </row>
    <row r="44" spans="2:6" ht="16.5" customHeight="1">
      <c r="B44" s="48">
        <v>410411</v>
      </c>
      <c r="C44" s="50" t="s">
        <v>167</v>
      </c>
      <c r="D44" s="47"/>
      <c r="E44" s="92">
        <v>0</v>
      </c>
      <c r="F44" s="92">
        <v>0</v>
      </c>
    </row>
    <row r="45" spans="2:6" ht="16.5" customHeight="1">
      <c r="B45" s="48">
        <v>412413414</v>
      </c>
      <c r="C45" s="50" t="s">
        <v>168</v>
      </c>
      <c r="D45" s="47"/>
      <c r="E45" s="92">
        <v>0</v>
      </c>
      <c r="F45" s="92">
        <v>0</v>
      </c>
    </row>
    <row r="46" spans="2:6" ht="16.5" customHeight="1">
      <c r="B46" s="48">
        <v>415</v>
      </c>
      <c r="C46" s="50" t="s">
        <v>169</v>
      </c>
      <c r="D46" s="47"/>
      <c r="E46" s="92">
        <v>0</v>
      </c>
      <c r="F46" s="92">
        <v>0</v>
      </c>
    </row>
    <row r="47" spans="2:6" ht="16.5" customHeight="1">
      <c r="B47" s="48" t="s">
        <v>170</v>
      </c>
      <c r="C47" s="50" t="s">
        <v>171</v>
      </c>
      <c r="D47" s="47"/>
      <c r="E47" s="92">
        <v>0</v>
      </c>
      <c r="F47" s="92">
        <v>0</v>
      </c>
    </row>
    <row r="48" spans="2:6" ht="16.5" customHeight="1">
      <c r="B48" s="48">
        <v>418419</v>
      </c>
      <c r="C48" s="50" t="s">
        <v>172</v>
      </c>
      <c r="D48" s="47"/>
      <c r="E48" s="92">
        <v>0</v>
      </c>
      <c r="F48" s="92">
        <v>0</v>
      </c>
    </row>
    <row r="49" spans="2:6" ht="16.5" customHeight="1">
      <c r="B49" s="48"/>
      <c r="C49" s="49" t="s">
        <v>173</v>
      </c>
      <c r="D49" s="47"/>
      <c r="E49" s="60">
        <v>139459.05</v>
      </c>
      <c r="F49" s="64">
        <v>262667.46</v>
      </c>
    </row>
    <row r="50" spans="2:6" s="22" customFormat="1" ht="16.5" customHeight="1">
      <c r="B50" s="48">
        <v>420</v>
      </c>
      <c r="C50" s="50" t="s">
        <v>174</v>
      </c>
      <c r="D50" s="84"/>
      <c r="E50" s="59">
        <v>49125.51</v>
      </c>
      <c r="F50" s="62">
        <v>35336.72</v>
      </c>
    </row>
    <row r="51" spans="2:6" ht="16.5" customHeight="1">
      <c r="B51" s="48">
        <v>421</v>
      </c>
      <c r="C51" s="50" t="s">
        <v>175</v>
      </c>
      <c r="D51" s="47"/>
      <c r="E51" s="92">
        <v>0</v>
      </c>
      <c r="F51" s="62">
        <v>0</v>
      </c>
    </row>
    <row r="52" spans="2:6" ht="16.5" customHeight="1">
      <c r="B52" s="48">
        <v>422</v>
      </c>
      <c r="C52" s="50" t="s">
        <v>176</v>
      </c>
      <c r="D52" s="47"/>
      <c r="E52" s="59">
        <v>35576.3</v>
      </c>
      <c r="F52" s="62">
        <v>34504.8</v>
      </c>
    </row>
    <row r="53" spans="2:9" ht="16.5" customHeight="1">
      <c r="B53" s="48">
        <v>423</v>
      </c>
      <c r="C53" s="50" t="s">
        <v>177</v>
      </c>
      <c r="D53" s="47"/>
      <c r="E53" s="59">
        <v>20197.59</v>
      </c>
      <c r="F53" s="62">
        <v>20466.08</v>
      </c>
      <c r="I53" s="21"/>
    </row>
    <row r="54" spans="2:6" ht="16.5" customHeight="1">
      <c r="B54" s="48">
        <v>424</v>
      </c>
      <c r="C54" s="50" t="s">
        <v>178</v>
      </c>
      <c r="D54" s="47"/>
      <c r="E54" s="92">
        <v>0</v>
      </c>
      <c r="F54" s="62">
        <v>129582.72</v>
      </c>
    </row>
    <row r="55" spans="2:6" ht="16.5" customHeight="1">
      <c r="B55" s="48">
        <v>429</v>
      </c>
      <c r="C55" s="50" t="s">
        <v>179</v>
      </c>
      <c r="D55" s="47"/>
      <c r="E55" s="59">
        <v>34559.65</v>
      </c>
      <c r="F55" s="62">
        <v>42777.14</v>
      </c>
    </row>
    <row r="56" spans="2:6" ht="28.5" customHeight="1">
      <c r="B56" s="48">
        <v>460</v>
      </c>
      <c r="C56" s="51" t="s">
        <v>180</v>
      </c>
      <c r="D56" s="47"/>
      <c r="E56" s="92">
        <v>0</v>
      </c>
      <c r="F56" s="92">
        <v>0</v>
      </c>
    </row>
    <row r="57" spans="2:6" ht="16.5" customHeight="1">
      <c r="B57" s="48">
        <v>463</v>
      </c>
      <c r="C57" s="50" t="s">
        <v>181</v>
      </c>
      <c r="D57" s="47"/>
      <c r="E57" s="92">
        <v>0</v>
      </c>
      <c r="F57" s="92">
        <v>0</v>
      </c>
    </row>
    <row r="58" spans="2:6" ht="16.5" customHeight="1">
      <c r="B58" s="48">
        <v>462469</v>
      </c>
      <c r="C58" s="50" t="s">
        <v>182</v>
      </c>
      <c r="D58" s="47"/>
      <c r="E58" s="92">
        <v>0</v>
      </c>
      <c r="F58" s="92">
        <v>0</v>
      </c>
    </row>
    <row r="59" spans="2:6" ht="18.75" customHeight="1">
      <c r="B59" s="45"/>
      <c r="C59" s="46" t="s">
        <v>183</v>
      </c>
      <c r="D59" s="47"/>
      <c r="E59" s="60">
        <v>1149434.8599999996</v>
      </c>
      <c r="F59" s="64">
        <v>934823.4299999999</v>
      </c>
    </row>
    <row r="60" spans="2:8" ht="18.75" customHeight="1">
      <c r="B60" s="48"/>
      <c r="C60" s="46" t="s">
        <v>184</v>
      </c>
      <c r="D60" s="47"/>
      <c r="E60" s="60">
        <v>1224430.6028782635</v>
      </c>
      <c r="F60" s="64">
        <v>1060458.05</v>
      </c>
      <c r="H60" s="22"/>
    </row>
    <row r="61" spans="2:6" ht="16.5" customHeight="1">
      <c r="B61" s="81">
        <v>440</v>
      </c>
      <c r="C61" s="49" t="s">
        <v>185</v>
      </c>
      <c r="D61" s="82"/>
      <c r="E61" s="60">
        <v>700237.63</v>
      </c>
      <c r="F61" s="64">
        <v>544328.24</v>
      </c>
    </row>
    <row r="62" spans="2:6" ht="16.5" customHeight="1">
      <c r="B62" s="48">
        <v>441</v>
      </c>
      <c r="C62" s="49" t="s">
        <v>186</v>
      </c>
      <c r="D62" s="47"/>
      <c r="E62" s="58">
        <v>-61083.557121736696</v>
      </c>
      <c r="F62" s="61">
        <v>-64074.04</v>
      </c>
    </row>
    <row r="63" spans="2:6" ht="16.5" customHeight="1">
      <c r="B63" s="48">
        <v>45</v>
      </c>
      <c r="C63" s="49" t="s">
        <v>187</v>
      </c>
      <c r="D63" s="47"/>
      <c r="E63" s="60">
        <v>43193.39</v>
      </c>
      <c r="F63" s="64">
        <v>38581.8</v>
      </c>
    </row>
    <row r="64" spans="2:6" ht="16.5" customHeight="1">
      <c r="B64" s="48"/>
      <c r="C64" s="49" t="s">
        <v>188</v>
      </c>
      <c r="D64" s="83"/>
      <c r="E64" s="58">
        <v>363559.77</v>
      </c>
      <c r="F64" s="61">
        <v>301049.51</v>
      </c>
    </row>
    <row r="65" spans="2:6" ht="16.5" customHeight="1">
      <c r="B65" s="48">
        <v>470471472475</v>
      </c>
      <c r="C65" s="50" t="s">
        <v>189</v>
      </c>
      <c r="D65" s="47"/>
      <c r="E65" s="59">
        <v>184012.37</v>
      </c>
      <c r="F65" s="62">
        <v>127070.5</v>
      </c>
    </row>
    <row r="66" spans="2:6" ht="16.5" customHeight="1">
      <c r="B66" s="48">
        <v>473474</v>
      </c>
      <c r="C66" s="50" t="s">
        <v>190</v>
      </c>
      <c r="D66" s="47"/>
      <c r="E66" s="59">
        <v>127135.27</v>
      </c>
      <c r="F66" s="62">
        <v>94909.98</v>
      </c>
    </row>
    <row r="67" spans="2:6" ht="16.5" customHeight="1">
      <c r="B67" s="48" t="s">
        <v>191</v>
      </c>
      <c r="C67" s="50" t="s">
        <v>192</v>
      </c>
      <c r="D67" s="47"/>
      <c r="E67" s="59">
        <v>52412.13</v>
      </c>
      <c r="F67" s="62">
        <v>79069.03</v>
      </c>
    </row>
    <row r="68" spans="2:6" ht="16.5" customHeight="1">
      <c r="B68" s="48"/>
      <c r="C68" s="49" t="s">
        <v>193</v>
      </c>
      <c r="D68" s="83"/>
      <c r="E68" s="60">
        <v>23110.69</v>
      </c>
      <c r="F68" s="64">
        <v>30435.66</v>
      </c>
    </row>
    <row r="69" spans="2:6" ht="26.25" customHeight="1">
      <c r="B69" s="48">
        <v>430432434</v>
      </c>
      <c r="C69" s="51" t="s">
        <v>194</v>
      </c>
      <c r="D69" s="47"/>
      <c r="E69" s="59">
        <v>584.29</v>
      </c>
      <c r="F69" s="62">
        <v>1904.35</v>
      </c>
    </row>
    <row r="70" spans="2:6" ht="16.5" customHeight="1">
      <c r="B70" s="48">
        <v>431</v>
      </c>
      <c r="C70" s="50" t="s">
        <v>195</v>
      </c>
      <c r="D70" s="47"/>
      <c r="E70" s="59">
        <v>5892.54</v>
      </c>
      <c r="F70" s="62">
        <v>14617.26</v>
      </c>
    </row>
    <row r="71" spans="2:6" ht="16.5" customHeight="1">
      <c r="B71" s="48">
        <v>433</v>
      </c>
      <c r="C71" s="50" t="s">
        <v>196</v>
      </c>
      <c r="D71" s="47"/>
      <c r="E71" s="59">
        <v>11979.72</v>
      </c>
      <c r="F71" s="62">
        <v>12329.42</v>
      </c>
    </row>
    <row r="72" spans="2:6" ht="16.5" customHeight="1">
      <c r="B72" s="48">
        <v>439</v>
      </c>
      <c r="C72" s="50" t="s">
        <v>197</v>
      </c>
      <c r="D72" s="47"/>
      <c r="E72" s="59">
        <v>4654.14</v>
      </c>
      <c r="F72" s="62">
        <v>1584.63</v>
      </c>
    </row>
    <row r="73" spans="2:6" ht="16.5" customHeight="1">
      <c r="B73" s="48"/>
      <c r="C73" s="49" t="s">
        <v>198</v>
      </c>
      <c r="D73" s="47"/>
      <c r="E73" s="60">
        <v>127579.54000000001</v>
      </c>
      <c r="F73" s="64">
        <v>175312.95</v>
      </c>
    </row>
    <row r="74" spans="2:6" ht="39.75" customHeight="1">
      <c r="B74" s="48">
        <v>443446</v>
      </c>
      <c r="C74" s="51" t="s">
        <v>199</v>
      </c>
      <c r="D74" s="84"/>
      <c r="E74" s="59">
        <v>26717.43</v>
      </c>
      <c r="F74" s="62">
        <v>83015.84</v>
      </c>
    </row>
    <row r="75" spans="2:6" ht="16.5" customHeight="1">
      <c r="B75" s="48">
        <v>442</v>
      </c>
      <c r="C75" s="50" t="s">
        <v>200</v>
      </c>
      <c r="D75" s="84"/>
      <c r="E75" s="92">
        <v>0</v>
      </c>
      <c r="F75" s="92">
        <v>0</v>
      </c>
    </row>
    <row r="76" spans="2:6" ht="16.5" customHeight="1">
      <c r="B76" s="48">
        <v>445</v>
      </c>
      <c r="C76" s="50" t="s">
        <v>201</v>
      </c>
      <c r="D76" s="84"/>
      <c r="E76" s="59">
        <v>9608.16</v>
      </c>
      <c r="F76" s="62">
        <v>7501.2</v>
      </c>
    </row>
    <row r="77" spans="2:6" ht="16.5" customHeight="1">
      <c r="B77" s="48">
        <v>447</v>
      </c>
      <c r="C77" s="50" t="s">
        <v>202</v>
      </c>
      <c r="D77" s="47"/>
      <c r="E77" s="59">
        <v>3399.9</v>
      </c>
      <c r="F77" s="62">
        <v>2749.44</v>
      </c>
    </row>
    <row r="78" spans="2:6" ht="16.5" customHeight="1">
      <c r="B78" s="48">
        <v>448</v>
      </c>
      <c r="C78" s="50" t="s">
        <v>203</v>
      </c>
      <c r="D78" s="47"/>
      <c r="E78" s="59">
        <v>10043.23</v>
      </c>
      <c r="F78" s="62">
        <v>18598.78</v>
      </c>
    </row>
    <row r="79" spans="2:6" ht="16.5" customHeight="1">
      <c r="B79" s="48">
        <v>444449</v>
      </c>
      <c r="C79" s="50" t="s">
        <v>204</v>
      </c>
      <c r="D79" s="47"/>
      <c r="E79" s="59">
        <v>77810.82</v>
      </c>
      <c r="F79" s="62">
        <v>63447.69</v>
      </c>
    </row>
    <row r="80" spans="2:6" ht="16.5" customHeight="1">
      <c r="B80" s="48">
        <v>48</v>
      </c>
      <c r="C80" s="49" t="s">
        <v>205</v>
      </c>
      <c r="D80" s="47"/>
      <c r="E80" s="60">
        <v>74718.53</v>
      </c>
      <c r="F80" s="64">
        <v>71448.53</v>
      </c>
    </row>
    <row r="81" spans="2:6" ht="16.5" customHeight="1">
      <c r="B81" s="48">
        <v>706</v>
      </c>
      <c r="C81" s="49" t="s">
        <v>206</v>
      </c>
      <c r="D81" s="47"/>
      <c r="E81" s="60">
        <v>-46885.39</v>
      </c>
      <c r="F81" s="61">
        <v>-36624.6</v>
      </c>
    </row>
    <row r="82" spans="2:6" ht="18.75" customHeight="1">
      <c r="B82" s="48"/>
      <c r="C82" s="46" t="s">
        <v>207</v>
      </c>
      <c r="D82" s="47"/>
      <c r="E82" s="60">
        <v>-74995.74287826382</v>
      </c>
      <c r="F82" s="64">
        <v>-125634.62000000011</v>
      </c>
    </row>
    <row r="83" spans="2:6" ht="18.75" customHeight="1">
      <c r="B83" s="48"/>
      <c r="C83" s="46" t="s">
        <v>208</v>
      </c>
      <c r="D83" s="47"/>
      <c r="E83" s="60">
        <v>96142.77</v>
      </c>
      <c r="F83" s="64">
        <v>151619.08000000002</v>
      </c>
    </row>
    <row r="84" spans="2:6" ht="31.5" customHeight="1">
      <c r="B84" s="48"/>
      <c r="C84" s="52" t="s">
        <v>209</v>
      </c>
      <c r="D84" s="47"/>
      <c r="E84" s="60">
        <v>62498.75</v>
      </c>
      <c r="F84" s="64">
        <v>68451.19</v>
      </c>
    </row>
    <row r="85" spans="2:8" ht="16.5" customHeight="1">
      <c r="B85" s="48">
        <v>770</v>
      </c>
      <c r="C85" s="50" t="s">
        <v>210</v>
      </c>
      <c r="D85" s="47"/>
      <c r="E85" s="59">
        <v>49600.96</v>
      </c>
      <c r="F85" s="62">
        <v>41226.23</v>
      </c>
      <c r="H85" s="85"/>
    </row>
    <row r="86" spans="2:8" ht="27.75" customHeight="1">
      <c r="B86" s="48">
        <v>771</v>
      </c>
      <c r="C86" s="51" t="s">
        <v>211</v>
      </c>
      <c r="D86" s="47"/>
      <c r="E86" s="92">
        <v>0</v>
      </c>
      <c r="F86" s="92">
        <v>0</v>
      </c>
      <c r="H86" s="85"/>
    </row>
    <row r="87" spans="2:6" ht="16.5" customHeight="1">
      <c r="B87" s="48">
        <v>772</v>
      </c>
      <c r="C87" s="50" t="s">
        <v>212</v>
      </c>
      <c r="D87" s="47"/>
      <c r="E87" s="59">
        <v>10904.15</v>
      </c>
      <c r="F87" s="62">
        <v>23255.61</v>
      </c>
    </row>
    <row r="88" spans="2:8" ht="16.5" customHeight="1">
      <c r="B88" s="53">
        <v>773</v>
      </c>
      <c r="C88" s="50" t="s">
        <v>213</v>
      </c>
      <c r="D88" s="47"/>
      <c r="E88" s="59">
        <v>1993.64</v>
      </c>
      <c r="F88" s="62">
        <v>3969.35</v>
      </c>
      <c r="H88" s="85"/>
    </row>
    <row r="89" spans="2:6" ht="16.5" customHeight="1">
      <c r="B89" s="53">
        <v>774</v>
      </c>
      <c r="C89" s="50" t="s">
        <v>214</v>
      </c>
      <c r="D89" s="47"/>
      <c r="E89" s="92">
        <v>0</v>
      </c>
      <c r="F89" s="92">
        <v>0</v>
      </c>
    </row>
    <row r="90" spans="2:6" ht="29.25" customHeight="1">
      <c r="B90" s="54" t="s">
        <v>264</v>
      </c>
      <c r="C90" s="50" t="s">
        <v>215</v>
      </c>
      <c r="D90" s="47"/>
      <c r="E90" s="92">
        <v>0</v>
      </c>
      <c r="F90" s="92">
        <v>0</v>
      </c>
    </row>
    <row r="91" spans="2:6" ht="29.25" customHeight="1">
      <c r="B91" s="48"/>
      <c r="C91" s="52" t="s">
        <v>216</v>
      </c>
      <c r="D91" s="47"/>
      <c r="E91" s="60">
        <v>18256.97</v>
      </c>
      <c r="F91" s="64">
        <v>17334.81</v>
      </c>
    </row>
    <row r="92" spans="2:10" ht="16.5" customHeight="1">
      <c r="B92" s="48">
        <v>730</v>
      </c>
      <c r="C92" s="50" t="s">
        <v>217</v>
      </c>
      <c r="D92" s="47"/>
      <c r="E92" s="92">
        <v>0</v>
      </c>
      <c r="F92" s="62"/>
      <c r="H92" s="85"/>
      <c r="I92" s="85"/>
      <c r="J92" s="85"/>
    </row>
    <row r="93" spans="2:6" ht="16.5" customHeight="1">
      <c r="B93" s="48">
        <v>732</v>
      </c>
      <c r="C93" s="50" t="s">
        <v>218</v>
      </c>
      <c r="D93" s="47"/>
      <c r="E93" s="59">
        <v>18256.97</v>
      </c>
      <c r="F93" s="62">
        <v>17331.66</v>
      </c>
    </row>
    <row r="94" spans="2:6" ht="16.5" customHeight="1">
      <c r="B94" s="48">
        <v>734</v>
      </c>
      <c r="C94" s="50" t="s">
        <v>219</v>
      </c>
      <c r="D94" s="47"/>
      <c r="E94" s="92">
        <v>0</v>
      </c>
      <c r="F94" s="92">
        <v>0</v>
      </c>
    </row>
    <row r="95" spans="2:6" ht="16.5" customHeight="1">
      <c r="B95" s="48">
        <v>735</v>
      </c>
      <c r="C95" s="50" t="s">
        <v>220</v>
      </c>
      <c r="D95" s="47"/>
      <c r="E95" s="92">
        <v>0</v>
      </c>
      <c r="F95" s="62">
        <v>3.15</v>
      </c>
    </row>
    <row r="96" spans="2:6" ht="18.75" customHeight="1">
      <c r="B96" s="54" t="s">
        <v>221</v>
      </c>
      <c r="C96" s="50" t="s">
        <v>222</v>
      </c>
      <c r="D96" s="47"/>
      <c r="E96" s="92">
        <v>0</v>
      </c>
      <c r="F96" s="92">
        <v>0</v>
      </c>
    </row>
    <row r="97" spans="2:6" ht="22.5" customHeight="1">
      <c r="B97" s="54" t="s">
        <v>223</v>
      </c>
      <c r="C97" s="50" t="s">
        <v>224</v>
      </c>
      <c r="D97" s="47"/>
      <c r="E97" s="92">
        <v>0</v>
      </c>
      <c r="F97" s="92">
        <v>0</v>
      </c>
    </row>
    <row r="98" spans="2:8" ht="29.25" customHeight="1">
      <c r="B98" s="48"/>
      <c r="C98" s="52" t="s">
        <v>225</v>
      </c>
      <c r="D98" s="47"/>
      <c r="E98" s="60">
        <v>44241.78</v>
      </c>
      <c r="F98" s="64">
        <v>51116.380000000005</v>
      </c>
      <c r="H98" s="85"/>
    </row>
    <row r="99" spans="2:6" ht="29.25" customHeight="1">
      <c r="B99" s="48"/>
      <c r="C99" s="52" t="s">
        <v>226</v>
      </c>
      <c r="D99" s="47"/>
      <c r="E99" s="60">
        <v>84733.3</v>
      </c>
      <c r="F99" s="64">
        <v>169548.72</v>
      </c>
    </row>
    <row r="100" spans="2:6" ht="16.5" customHeight="1">
      <c r="B100" s="48">
        <v>770</v>
      </c>
      <c r="C100" s="50" t="s">
        <v>227</v>
      </c>
      <c r="D100" s="47"/>
      <c r="E100" s="92">
        <v>0</v>
      </c>
      <c r="F100" s="92">
        <v>0</v>
      </c>
    </row>
    <row r="101" spans="2:6" ht="16.5" customHeight="1">
      <c r="B101" s="48">
        <v>772</v>
      </c>
      <c r="C101" s="50" t="s">
        <v>228</v>
      </c>
      <c r="D101" s="47"/>
      <c r="E101" s="92">
        <v>0</v>
      </c>
      <c r="F101" s="92">
        <v>0</v>
      </c>
    </row>
    <row r="102" spans="2:6" ht="16.5" customHeight="1">
      <c r="B102" s="48">
        <v>771774</v>
      </c>
      <c r="C102" s="50" t="s">
        <v>229</v>
      </c>
      <c r="D102" s="47"/>
      <c r="E102" s="92">
        <v>0</v>
      </c>
      <c r="F102" s="92">
        <v>0</v>
      </c>
    </row>
    <row r="103" spans="2:6" ht="16.5" customHeight="1">
      <c r="B103" s="48">
        <v>773</v>
      </c>
      <c r="C103" s="50" t="s">
        <v>230</v>
      </c>
      <c r="D103" s="47"/>
      <c r="E103" s="92">
        <v>0</v>
      </c>
      <c r="F103" s="92">
        <v>0</v>
      </c>
    </row>
    <row r="104" spans="2:6" ht="16.5" customHeight="1">
      <c r="B104" s="48" t="s">
        <v>231</v>
      </c>
      <c r="C104" s="50" t="s">
        <v>232</v>
      </c>
      <c r="D104" s="47"/>
      <c r="E104" s="92">
        <v>0</v>
      </c>
      <c r="F104" s="92">
        <v>0</v>
      </c>
    </row>
    <row r="105" spans="2:6" ht="16.5" customHeight="1">
      <c r="B105" s="48" t="s">
        <v>233</v>
      </c>
      <c r="C105" s="50" t="s">
        <v>234</v>
      </c>
      <c r="D105" s="47"/>
      <c r="E105" s="59">
        <v>2000</v>
      </c>
      <c r="F105" s="92">
        <v>0</v>
      </c>
    </row>
    <row r="106" spans="2:6" ht="21.75" customHeight="1">
      <c r="B106" s="54" t="s">
        <v>235</v>
      </c>
      <c r="C106" s="50" t="s">
        <v>236</v>
      </c>
      <c r="D106" s="47"/>
      <c r="E106" s="59">
        <v>82733.3</v>
      </c>
      <c r="F106" s="62">
        <v>169548.72</v>
      </c>
    </row>
    <row r="107" spans="2:6" ht="29.25" customHeight="1">
      <c r="B107" s="48"/>
      <c r="C107" s="52" t="s">
        <v>237</v>
      </c>
      <c r="D107" s="47"/>
      <c r="E107" s="60">
        <v>32832.31</v>
      </c>
      <c r="F107" s="64">
        <v>69046.01999999999</v>
      </c>
    </row>
    <row r="108" spans="2:10" ht="16.5" customHeight="1">
      <c r="B108" s="48">
        <v>730</v>
      </c>
      <c r="C108" s="50" t="s">
        <v>238</v>
      </c>
      <c r="D108" s="47"/>
      <c r="E108" s="59">
        <v>29277.07</v>
      </c>
      <c r="F108" s="62">
        <v>25470.94</v>
      </c>
      <c r="J108" s="21"/>
    </row>
    <row r="109" spans="2:10" ht="16.5" customHeight="1">
      <c r="B109" s="48">
        <v>732</v>
      </c>
      <c r="C109" s="50" t="s">
        <v>239</v>
      </c>
      <c r="D109" s="47"/>
      <c r="E109" s="92">
        <v>0</v>
      </c>
      <c r="F109" s="92">
        <v>0</v>
      </c>
      <c r="J109" s="21"/>
    </row>
    <row r="110" spans="2:10" ht="16.5" customHeight="1">
      <c r="B110" s="48">
        <v>734</v>
      </c>
      <c r="C110" s="50" t="s">
        <v>240</v>
      </c>
      <c r="D110" s="47"/>
      <c r="E110" s="92">
        <v>0</v>
      </c>
      <c r="F110" s="92">
        <v>0</v>
      </c>
      <c r="J110" s="21"/>
    </row>
    <row r="111" spans="2:10" ht="21" customHeight="1">
      <c r="B111" s="54" t="s">
        <v>241</v>
      </c>
      <c r="C111" s="50" t="s">
        <v>242</v>
      </c>
      <c r="D111" s="47"/>
      <c r="E111" s="92">
        <v>0</v>
      </c>
      <c r="F111" s="92">
        <v>0</v>
      </c>
      <c r="J111" s="21"/>
    </row>
    <row r="112" spans="2:6" ht="27.75" customHeight="1">
      <c r="B112" s="54" t="s">
        <v>243</v>
      </c>
      <c r="C112" s="51" t="s">
        <v>244</v>
      </c>
      <c r="D112" s="47"/>
      <c r="E112" s="92">
        <v>0</v>
      </c>
      <c r="F112" s="92">
        <v>0</v>
      </c>
    </row>
    <row r="113" spans="2:6" ht="16.5" customHeight="1">
      <c r="B113" s="48">
        <v>745746747</v>
      </c>
      <c r="C113" s="50" t="s">
        <v>245</v>
      </c>
      <c r="D113" s="47"/>
      <c r="E113" s="59">
        <v>1863.86</v>
      </c>
      <c r="F113" s="62">
        <v>6850.27</v>
      </c>
    </row>
    <row r="114" spans="2:6" ht="16.5" customHeight="1">
      <c r="B114" s="48">
        <v>748749</v>
      </c>
      <c r="C114" s="50" t="s">
        <v>246</v>
      </c>
      <c r="D114" s="47"/>
      <c r="E114" s="59">
        <v>1691.38</v>
      </c>
      <c r="F114" s="62">
        <v>36724.81</v>
      </c>
    </row>
    <row r="115" spans="2:6" ht="31.5" customHeight="1">
      <c r="B115" s="48"/>
      <c r="C115" s="52" t="s">
        <v>247</v>
      </c>
      <c r="D115" s="47"/>
      <c r="E115" s="60">
        <v>51900.990000000005</v>
      </c>
      <c r="F115" s="64">
        <v>100502.70000000001</v>
      </c>
    </row>
    <row r="116" spans="2:6" ht="26.25" customHeight="1">
      <c r="B116" s="48"/>
      <c r="C116" s="55" t="s">
        <v>248</v>
      </c>
      <c r="D116" s="47"/>
      <c r="E116" s="57">
        <v>21147.027121736188</v>
      </c>
      <c r="F116" s="61">
        <v>25984.459999999905</v>
      </c>
    </row>
    <row r="117" spans="2:6" ht="18.75" customHeight="1">
      <c r="B117" s="48"/>
      <c r="C117" s="46" t="s">
        <v>249</v>
      </c>
      <c r="D117" s="47"/>
      <c r="E117" s="92">
        <v>0</v>
      </c>
      <c r="F117" s="92">
        <v>0</v>
      </c>
    </row>
    <row r="118" spans="2:6" ht="16.5" customHeight="1">
      <c r="B118" s="48">
        <v>820</v>
      </c>
      <c r="C118" s="50" t="s">
        <v>250</v>
      </c>
      <c r="D118" s="47"/>
      <c r="E118" s="92">
        <v>0</v>
      </c>
      <c r="F118" s="92">
        <v>0</v>
      </c>
    </row>
    <row r="119" spans="2:10" ht="16.5" customHeight="1">
      <c r="B119" s="48">
        <v>823</v>
      </c>
      <c r="C119" s="50" t="s">
        <v>251</v>
      </c>
      <c r="D119" s="47"/>
      <c r="E119" s="92">
        <v>0</v>
      </c>
      <c r="F119" s="92">
        <v>0</v>
      </c>
      <c r="J119" s="21"/>
    </row>
    <row r="120" spans="2:6" ht="18.75" customHeight="1">
      <c r="B120" s="48"/>
      <c r="C120" s="46" t="s">
        <v>252</v>
      </c>
      <c r="D120" s="47"/>
      <c r="E120" s="57">
        <v>21147.027121736188</v>
      </c>
      <c r="F120" s="61">
        <v>25984.459999999905</v>
      </c>
    </row>
    <row r="121" spans="2:6" ht="18.75" customHeight="1">
      <c r="B121" s="48"/>
      <c r="C121" s="46" t="s">
        <v>253</v>
      </c>
      <c r="D121" s="47"/>
      <c r="E121" s="92">
        <v>0</v>
      </c>
      <c r="F121" s="92">
        <v>0</v>
      </c>
    </row>
    <row r="122" spans="2:12" ht="21" customHeight="1">
      <c r="B122" s="54" t="s">
        <v>254</v>
      </c>
      <c r="C122" s="50" t="s">
        <v>255</v>
      </c>
      <c r="D122" s="47"/>
      <c r="E122" s="92">
        <v>0</v>
      </c>
      <c r="F122" s="92">
        <v>0</v>
      </c>
      <c r="I122" s="62"/>
      <c r="K122" s="22"/>
      <c r="L122" s="22"/>
    </row>
    <row r="123" spans="2:11" ht="18.75" customHeight="1">
      <c r="B123" s="48"/>
      <c r="C123" s="46" t="s">
        <v>256</v>
      </c>
      <c r="D123" s="47"/>
      <c r="E123" s="92">
        <v>0</v>
      </c>
      <c r="F123" s="92">
        <v>0</v>
      </c>
      <c r="K123" s="22"/>
    </row>
    <row r="124" spans="2:3" ht="16.5" customHeight="1">
      <c r="B124" s="25"/>
      <c r="C124" s="26"/>
    </row>
    <row r="125" spans="2:6" ht="18.75" customHeight="1">
      <c r="B125" s="131" t="s">
        <v>137</v>
      </c>
      <c r="C125" s="131"/>
      <c r="D125" s="131"/>
      <c r="E125" s="131"/>
      <c r="F125" s="131"/>
    </row>
    <row r="126" spans="2:6" ht="18.75" customHeight="1">
      <c r="B126" s="131" t="s">
        <v>138</v>
      </c>
      <c r="C126" s="131"/>
      <c r="D126" s="131"/>
      <c r="E126" s="131"/>
      <c r="F126" s="131"/>
    </row>
    <row r="127" spans="2:3" ht="21.75" customHeight="1">
      <c r="B127" s="25"/>
      <c r="C127" s="26"/>
    </row>
    <row r="128" spans="2:3" ht="31.5" customHeight="1">
      <c r="B128" s="25"/>
      <c r="C128" s="26"/>
    </row>
    <row r="129" spans="2:3" ht="16.5" customHeight="1">
      <c r="B129" s="25"/>
      <c r="C129" s="26"/>
    </row>
    <row r="130" spans="2:3" ht="18.75" customHeight="1">
      <c r="B130" s="25"/>
      <c r="C130" s="26"/>
    </row>
    <row r="131" spans="2:3" ht="18.75" customHeight="1">
      <c r="B131" s="25"/>
      <c r="C131" s="26"/>
    </row>
    <row r="132" spans="2:3" ht="18.75" customHeight="1">
      <c r="B132" s="25"/>
      <c r="C132" s="26"/>
    </row>
    <row r="133" spans="2:3" ht="18.75" customHeight="1">
      <c r="B133" s="25"/>
      <c r="C133" s="26"/>
    </row>
    <row r="134" spans="2:3" ht="18.75" customHeight="1">
      <c r="B134" s="25"/>
      <c r="C134" s="26"/>
    </row>
    <row r="135" spans="2:3" ht="18.75" customHeight="1">
      <c r="B135" s="25"/>
      <c r="C135" s="26"/>
    </row>
    <row r="136" spans="2:3" ht="18.75" customHeight="1">
      <c r="B136" s="25"/>
      <c r="C136" s="26"/>
    </row>
    <row r="137" spans="2:3" ht="18.75" customHeight="1">
      <c r="B137" s="25"/>
      <c r="C137" s="26"/>
    </row>
    <row r="138" spans="2:3" ht="18.75" customHeight="1">
      <c r="B138" s="25"/>
      <c r="C138" s="26"/>
    </row>
    <row r="139" spans="2:3" ht="18.75" customHeight="1">
      <c r="B139" s="25"/>
      <c r="C139" s="26"/>
    </row>
    <row r="140" spans="2:3" ht="18.75" customHeight="1">
      <c r="B140" s="25"/>
      <c r="C140" s="26"/>
    </row>
    <row r="141" spans="2:3" ht="18.75" customHeight="1">
      <c r="B141" s="25"/>
      <c r="C141" s="26"/>
    </row>
    <row r="142" spans="2:3" ht="18.75" customHeight="1">
      <c r="B142" s="25"/>
      <c r="C142" s="26"/>
    </row>
    <row r="143" spans="2:3" ht="18.75" customHeight="1">
      <c r="B143" s="25"/>
      <c r="C143" s="26"/>
    </row>
    <row r="144" spans="2:3" ht="18.75" customHeight="1">
      <c r="B144" s="25"/>
      <c r="C144" s="26"/>
    </row>
    <row r="145" spans="2:3" ht="18.75" customHeight="1">
      <c r="B145" s="25"/>
      <c r="C145" s="26"/>
    </row>
    <row r="146" spans="2:3" ht="18.75" customHeight="1">
      <c r="B146" s="25"/>
      <c r="C146" s="26"/>
    </row>
    <row r="147" spans="2:3" ht="18.75" customHeight="1">
      <c r="B147" s="25"/>
      <c r="C147" s="26"/>
    </row>
    <row r="148" spans="2:3" ht="18.75" customHeight="1">
      <c r="B148" s="25"/>
      <c r="C148" s="26"/>
    </row>
    <row r="149" spans="2:3" ht="18.75" customHeight="1">
      <c r="B149" s="25"/>
      <c r="C149" s="26"/>
    </row>
    <row r="150" spans="2:3" ht="18.75" customHeight="1">
      <c r="B150" s="25"/>
      <c r="C150" s="26"/>
    </row>
    <row r="151" spans="2:3" ht="18.75" customHeight="1">
      <c r="B151" s="25"/>
      <c r="C151" s="26"/>
    </row>
    <row r="152" spans="2:3" ht="18.75" customHeight="1">
      <c r="B152" s="25"/>
      <c r="C152" s="26"/>
    </row>
    <row r="153" spans="2:3" ht="18.75" customHeight="1">
      <c r="B153" s="25"/>
      <c r="C153" s="26"/>
    </row>
    <row r="154" spans="2:3" ht="18.75" customHeight="1">
      <c r="B154" s="25"/>
      <c r="C154" s="26"/>
    </row>
    <row r="155" spans="2:3" ht="18.75" customHeight="1">
      <c r="B155" s="25"/>
      <c r="C155" s="26"/>
    </row>
    <row r="156" spans="2:3" ht="18.75" customHeight="1">
      <c r="B156" s="25"/>
      <c r="C156" s="26"/>
    </row>
    <row r="157" spans="2:3" ht="18.75" customHeight="1">
      <c r="B157" s="25"/>
      <c r="C157" s="26"/>
    </row>
    <row r="158" spans="2:3" ht="18.75" customHeight="1">
      <c r="B158" s="25"/>
      <c r="C158" s="26"/>
    </row>
    <row r="159" spans="2:3" ht="18.75" customHeight="1">
      <c r="B159" s="25"/>
      <c r="C159" s="26"/>
    </row>
    <row r="160" spans="2:3" ht="18.75" customHeight="1">
      <c r="B160" s="25"/>
      <c r="C160" s="26"/>
    </row>
    <row r="161" spans="2:3" ht="18.75" customHeight="1">
      <c r="B161" s="25"/>
      <c r="C161" s="26"/>
    </row>
    <row r="162" spans="2:3" ht="18.75" customHeight="1">
      <c r="B162" s="25"/>
      <c r="C162" s="26"/>
    </row>
    <row r="163" spans="2:3" ht="18.75" customHeight="1">
      <c r="B163" s="25"/>
      <c r="C163" s="26"/>
    </row>
    <row r="164" spans="2:3" ht="18.75" customHeight="1">
      <c r="B164" s="25"/>
      <c r="C164" s="26"/>
    </row>
    <row r="165" spans="2:3" ht="18.75" customHeight="1">
      <c r="B165" s="25"/>
      <c r="C165" s="26"/>
    </row>
    <row r="166" spans="2:3" ht="18.75" customHeight="1">
      <c r="B166" s="25"/>
      <c r="C166" s="26"/>
    </row>
    <row r="167" spans="2:3" ht="18.75" customHeight="1">
      <c r="B167" s="25"/>
      <c r="C167" s="26"/>
    </row>
    <row r="168" spans="2:3" ht="18.75" customHeight="1">
      <c r="B168" s="25"/>
      <c r="C168" s="26"/>
    </row>
    <row r="169" spans="2:3" ht="18.75" customHeight="1">
      <c r="B169" s="25"/>
      <c r="C169" s="26"/>
    </row>
    <row r="170" spans="2:3" ht="18.75" customHeight="1">
      <c r="B170" s="25"/>
      <c r="C170" s="26"/>
    </row>
    <row r="171" spans="2:3" ht="15">
      <c r="B171" s="25"/>
      <c r="C171" s="26"/>
    </row>
    <row r="172" spans="2:3" ht="15">
      <c r="B172" s="25"/>
      <c r="C172" s="26"/>
    </row>
    <row r="173" spans="2:3" ht="15">
      <c r="B173" s="25"/>
      <c r="C173" s="26"/>
    </row>
    <row r="174" spans="2:3" ht="15">
      <c r="B174" s="25"/>
      <c r="C174" s="26"/>
    </row>
    <row r="175" spans="2:3" ht="15">
      <c r="B175" s="40"/>
      <c r="C175" s="26"/>
    </row>
    <row r="176" spans="2:3" ht="15">
      <c r="B176" s="40"/>
      <c r="C176" s="26"/>
    </row>
    <row r="177" spans="2:3" ht="15">
      <c r="B177" s="40"/>
      <c r="C177" s="26"/>
    </row>
    <row r="178" spans="2:3" ht="15">
      <c r="B178" s="40"/>
      <c r="C178" s="26"/>
    </row>
    <row r="179" ht="15">
      <c r="B179" s="40"/>
    </row>
    <row r="180" ht="15">
      <c r="B180" s="40"/>
    </row>
  </sheetData>
  <sheetProtection password="DC9E" sheet="1" objects="1" scenarios="1"/>
  <mergeCells count="11">
    <mergeCell ref="B126:F126"/>
    <mergeCell ref="B7:F7"/>
    <mergeCell ref="B8:F8"/>
    <mergeCell ref="B9:F9"/>
    <mergeCell ref="B11:F11"/>
    <mergeCell ref="B12:F12"/>
    <mergeCell ref="B13:B14"/>
    <mergeCell ref="C13:C14"/>
    <mergeCell ref="D13:D14"/>
    <mergeCell ref="E13:F13"/>
    <mergeCell ref="B125:F125"/>
  </mergeCells>
  <printOptions/>
  <pageMargins left="0" right="0" top="0" bottom="0" header="0.5" footer="0.5"/>
  <pageSetup horizontalDpi="600" verticalDpi="600" orientation="portrait" scale="96" r:id="rId2"/>
  <rowBreaks count="1" manualBreakCount="1">
    <brk id="8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6"/>
  <sheetViews>
    <sheetView view="pageBreakPreview" zoomScale="115" zoomScaleSheetLayoutView="115" zoomScalePageLayoutView="0" workbookViewId="0" topLeftCell="A1">
      <selection activeCell="B136" sqref="B136"/>
    </sheetView>
  </sheetViews>
  <sheetFormatPr defaultColWidth="9.140625" defaultRowHeight="15"/>
  <cols>
    <col min="1" max="1" width="17.421875" style="4" customWidth="1"/>
    <col min="2" max="2" width="49.00390625" style="22" customWidth="1"/>
    <col min="3" max="3" width="8.8515625" style="4" customWidth="1"/>
    <col min="4" max="4" width="19.421875" style="27" customWidth="1"/>
    <col min="5" max="5" width="19.28125" style="4" customWidth="1"/>
    <col min="6" max="6" width="0.71875" style="4" customWidth="1"/>
    <col min="7" max="7" width="14.57421875" style="4" bestFit="1" customWidth="1"/>
    <col min="8" max="8" width="16.421875" style="4" customWidth="1"/>
    <col min="9" max="9" width="15.57421875" style="4" bestFit="1" customWidth="1"/>
    <col min="10" max="10" width="12.8515625" style="21" bestFit="1" customWidth="1"/>
    <col min="11" max="11" width="9.140625" style="4" customWidth="1"/>
    <col min="12" max="12" width="11.28125" style="4" customWidth="1"/>
    <col min="13" max="16384" width="9.140625" style="4" customWidth="1"/>
  </cols>
  <sheetData>
    <row r="1" spans="1:5" ht="15">
      <c r="A1" s="1"/>
      <c r="B1" s="2"/>
      <c r="C1" s="1"/>
      <c r="D1" s="3"/>
      <c r="E1" s="1"/>
    </row>
    <row r="2" spans="1:5" ht="15">
      <c r="A2" s="1"/>
      <c r="B2" s="2"/>
      <c r="C2" s="1"/>
      <c r="D2" s="3"/>
      <c r="E2" s="1"/>
    </row>
    <row r="3" spans="1:5" ht="15">
      <c r="A3" s="1"/>
      <c r="B3" s="2"/>
      <c r="C3" s="1"/>
      <c r="D3" s="3"/>
      <c r="E3" s="1"/>
    </row>
    <row r="4" spans="1:5" ht="15">
      <c r="A4" s="1"/>
      <c r="B4" s="2"/>
      <c r="C4" s="1"/>
      <c r="D4" s="3"/>
      <c r="E4" s="1"/>
    </row>
    <row r="5" spans="1:5" ht="15">
      <c r="A5" s="1"/>
      <c r="B5" s="2"/>
      <c r="C5" s="1"/>
      <c r="D5" s="3"/>
      <c r="E5" s="1"/>
    </row>
    <row r="6" spans="1:5" ht="15">
      <c r="A6" s="1"/>
      <c r="B6" s="2"/>
      <c r="C6" s="1"/>
      <c r="D6" s="3"/>
      <c r="E6" s="1"/>
    </row>
    <row r="7" spans="1:5" ht="15">
      <c r="A7" s="1"/>
      <c r="B7" s="2"/>
      <c r="C7" s="1"/>
      <c r="D7" s="3"/>
      <c r="E7" s="1"/>
    </row>
    <row r="8" spans="1:5" ht="15">
      <c r="A8" s="132" t="s">
        <v>0</v>
      </c>
      <c r="B8" s="133"/>
      <c r="C8" s="133"/>
      <c r="D8" s="133"/>
      <c r="E8" s="133"/>
    </row>
    <row r="9" spans="1:5" ht="15">
      <c r="A9" s="132" t="s">
        <v>262</v>
      </c>
      <c r="B9" s="133"/>
      <c r="C9" s="133"/>
      <c r="D9" s="133"/>
      <c r="E9" s="133"/>
    </row>
    <row r="10" spans="1:5" ht="15">
      <c r="A10" s="132" t="s">
        <v>257</v>
      </c>
      <c r="B10" s="133"/>
      <c r="C10" s="133"/>
      <c r="D10" s="133"/>
      <c r="E10" s="133"/>
    </row>
    <row r="11" spans="1:5" ht="15">
      <c r="A11" s="5"/>
      <c r="B11" s="6"/>
      <c r="C11" s="5"/>
      <c r="D11" s="7"/>
      <c r="E11" s="5"/>
    </row>
    <row r="12" spans="1:5" ht="18">
      <c r="A12" s="134" t="s">
        <v>1</v>
      </c>
      <c r="B12" s="134"/>
      <c r="C12" s="134"/>
      <c r="D12" s="135"/>
      <c r="E12" s="134"/>
    </row>
    <row r="13" spans="1:5" ht="18">
      <c r="A13" s="136" t="s">
        <v>266</v>
      </c>
      <c r="B13" s="137"/>
      <c r="C13" s="137"/>
      <c r="D13" s="138"/>
      <c r="E13" s="137"/>
    </row>
    <row r="14" spans="1:5" ht="18" customHeight="1">
      <c r="A14" s="140" t="s">
        <v>2</v>
      </c>
      <c r="B14" s="140"/>
      <c r="C14" s="140"/>
      <c r="D14" s="140"/>
      <c r="E14" s="140"/>
    </row>
    <row r="15" spans="1:5" ht="16.5" customHeight="1">
      <c r="A15" s="141" t="s">
        <v>3</v>
      </c>
      <c r="B15" s="141" t="s">
        <v>4</v>
      </c>
      <c r="C15" s="141" t="s">
        <v>5</v>
      </c>
      <c r="D15" s="141" t="s">
        <v>6</v>
      </c>
      <c r="E15" s="141"/>
    </row>
    <row r="16" spans="1:5" ht="29.25" customHeight="1">
      <c r="A16" s="141"/>
      <c r="B16" s="141"/>
      <c r="C16" s="141"/>
      <c r="D16" s="8" t="s">
        <v>7</v>
      </c>
      <c r="E16" s="8" t="s">
        <v>8</v>
      </c>
    </row>
    <row r="17" spans="1:5" ht="15">
      <c r="A17" s="9">
        <v>1</v>
      </c>
      <c r="B17" s="9">
        <v>2</v>
      </c>
      <c r="C17" s="9">
        <v>3</v>
      </c>
      <c r="D17" s="9">
        <v>4</v>
      </c>
      <c r="E17" s="9">
        <v>5</v>
      </c>
    </row>
    <row r="18" spans="1:5" ht="18.75" customHeight="1">
      <c r="A18" s="10"/>
      <c r="B18" s="11" t="s">
        <v>9</v>
      </c>
      <c r="C18" s="12"/>
      <c r="D18" s="74">
        <f>SUM(D19:D22)</f>
        <v>12222.270000000019</v>
      </c>
      <c r="E18" s="65">
        <v>19488.72</v>
      </c>
    </row>
    <row r="19" spans="1:5" ht="18.75" customHeight="1">
      <c r="A19" s="13" t="s">
        <v>10</v>
      </c>
      <c r="B19" s="14" t="s">
        <v>11</v>
      </c>
      <c r="C19" s="12"/>
      <c r="D19" s="75">
        <v>0</v>
      </c>
      <c r="E19" s="66">
        <v>0</v>
      </c>
    </row>
    <row r="20" spans="1:5" ht="18.75" customHeight="1">
      <c r="A20" s="15" t="s">
        <v>12</v>
      </c>
      <c r="B20" s="14" t="s">
        <v>13</v>
      </c>
      <c r="C20" s="12"/>
      <c r="D20" s="76">
        <v>160080.23</v>
      </c>
      <c r="E20" s="67">
        <v>160080.23</v>
      </c>
    </row>
    <row r="21" spans="1:5" ht="29.25" customHeight="1">
      <c r="A21" s="15" t="s">
        <v>14</v>
      </c>
      <c r="B21" s="16" t="s">
        <v>15</v>
      </c>
      <c r="C21" s="12"/>
      <c r="D21" s="76">
        <v>0</v>
      </c>
      <c r="E21" s="67">
        <v>0</v>
      </c>
    </row>
    <row r="22" spans="1:5" ht="18.75" customHeight="1">
      <c r="A22" s="15" t="s">
        <v>16</v>
      </c>
      <c r="B22" s="14" t="s">
        <v>17</v>
      </c>
      <c r="C22" s="12"/>
      <c r="D22" s="76">
        <v>-147857.96</v>
      </c>
      <c r="E22" s="67">
        <v>-140591.51</v>
      </c>
    </row>
    <row r="23" spans="1:7" ht="34.5" customHeight="1">
      <c r="A23" s="17"/>
      <c r="B23" s="18" t="s">
        <v>18</v>
      </c>
      <c r="C23" s="12"/>
      <c r="D23" s="74">
        <f>SUM(D24:D28)</f>
        <v>776373.2000000002</v>
      </c>
      <c r="E23" s="65">
        <v>1054450.2399999998</v>
      </c>
      <c r="G23" s="90"/>
    </row>
    <row r="24" spans="1:5" ht="29.25" customHeight="1">
      <c r="A24" s="15" t="s">
        <v>19</v>
      </c>
      <c r="B24" s="16" t="s">
        <v>20</v>
      </c>
      <c r="C24" s="12"/>
      <c r="D24" s="76">
        <f>753988.18-3.01</f>
        <v>753985.17</v>
      </c>
      <c r="E24" s="67">
        <v>1005317.58</v>
      </c>
    </row>
    <row r="25" spans="1:5" ht="29.25" customHeight="1">
      <c r="A25" s="15" t="s">
        <v>21</v>
      </c>
      <c r="B25" s="16" t="s">
        <v>22</v>
      </c>
      <c r="C25" s="12"/>
      <c r="D25" s="76">
        <v>252416.95</v>
      </c>
      <c r="E25" s="67">
        <v>246529.77</v>
      </c>
    </row>
    <row r="26" spans="1:5" ht="29.25" customHeight="1">
      <c r="A26" s="15" t="s">
        <v>23</v>
      </c>
      <c r="B26" s="16" t="s">
        <v>24</v>
      </c>
      <c r="C26" s="12"/>
      <c r="D26" s="75"/>
      <c r="E26" s="66">
        <v>0</v>
      </c>
    </row>
    <row r="27" spans="1:5" ht="29.25" customHeight="1">
      <c r="A27" s="15" t="s">
        <v>25</v>
      </c>
      <c r="B27" s="16" t="s">
        <v>26</v>
      </c>
      <c r="C27" s="12"/>
      <c r="D27" s="76">
        <v>23180.02</v>
      </c>
      <c r="E27" s="67">
        <v>39583.4</v>
      </c>
    </row>
    <row r="28" spans="1:5" ht="29.25" customHeight="1">
      <c r="A28" s="15" t="s">
        <v>27</v>
      </c>
      <c r="B28" s="16" t="s">
        <v>28</v>
      </c>
      <c r="C28" s="12"/>
      <c r="D28" s="76">
        <v>-253208.94</v>
      </c>
      <c r="E28" s="67">
        <v>-236980.51</v>
      </c>
    </row>
    <row r="29" spans="1:5" ht="18.75" customHeight="1">
      <c r="A29" s="15"/>
      <c r="B29" s="19" t="s">
        <v>29</v>
      </c>
      <c r="C29" s="12"/>
      <c r="D29" s="74">
        <f>+D30+D42</f>
        <v>1367608.74</v>
      </c>
      <c r="E29" s="65">
        <v>1005820.66</v>
      </c>
    </row>
    <row r="30" spans="1:5" ht="18.75" customHeight="1">
      <c r="A30" s="15"/>
      <c r="B30" s="14" t="s">
        <v>30</v>
      </c>
      <c r="C30" s="12"/>
      <c r="D30" s="77">
        <f>SUM(D31:D41)</f>
        <v>1367608.74</v>
      </c>
      <c r="E30" s="68">
        <v>1005820.66</v>
      </c>
    </row>
    <row r="31" spans="1:5" ht="18.75" customHeight="1">
      <c r="A31" s="15" t="s">
        <v>31</v>
      </c>
      <c r="B31" s="14" t="s">
        <v>32</v>
      </c>
      <c r="C31" s="12"/>
      <c r="D31" s="76">
        <v>0</v>
      </c>
      <c r="E31" s="67">
        <v>0</v>
      </c>
    </row>
    <row r="32" spans="1:5" ht="18.75" customHeight="1">
      <c r="A32" s="15" t="s">
        <v>33</v>
      </c>
      <c r="B32" s="14" t="s">
        <v>34</v>
      </c>
      <c r="C32" s="12"/>
      <c r="D32" s="76">
        <v>0</v>
      </c>
      <c r="E32" s="67">
        <v>0</v>
      </c>
    </row>
    <row r="33" spans="1:5" ht="18.75" customHeight="1">
      <c r="A33" s="15" t="s">
        <v>35</v>
      </c>
      <c r="B33" s="14" t="s">
        <v>36</v>
      </c>
      <c r="C33" s="12"/>
      <c r="D33" s="76">
        <v>0</v>
      </c>
      <c r="E33" s="67">
        <v>0</v>
      </c>
    </row>
    <row r="34" spans="1:5" ht="18.75" customHeight="1">
      <c r="A34" s="15" t="s">
        <v>37</v>
      </c>
      <c r="B34" s="14" t="s">
        <v>38</v>
      </c>
      <c r="C34" s="12"/>
      <c r="D34" s="76">
        <v>0</v>
      </c>
      <c r="E34" s="67">
        <v>0</v>
      </c>
    </row>
    <row r="35" spans="1:5" ht="18.75" customHeight="1">
      <c r="A35" s="15" t="s">
        <v>39</v>
      </c>
      <c r="B35" s="14" t="s">
        <v>40</v>
      </c>
      <c r="C35" s="12"/>
      <c r="D35" s="76">
        <v>330000</v>
      </c>
      <c r="E35" s="67">
        <v>200000</v>
      </c>
    </row>
    <row r="36" spans="1:5" ht="47.25" customHeight="1">
      <c r="A36" s="15" t="s">
        <v>41</v>
      </c>
      <c r="B36" s="16" t="s">
        <v>42</v>
      </c>
      <c r="C36" s="12"/>
      <c r="D36" s="76">
        <v>536971.93</v>
      </c>
      <c r="E36" s="67">
        <v>255820.66</v>
      </c>
    </row>
    <row r="37" spans="1:5" ht="18.75" customHeight="1">
      <c r="A37" s="15" t="s">
        <v>43</v>
      </c>
      <c r="B37" s="14" t="s">
        <v>44</v>
      </c>
      <c r="C37" s="12"/>
      <c r="D37" s="76">
        <v>0</v>
      </c>
      <c r="E37" s="67">
        <v>0</v>
      </c>
    </row>
    <row r="38" spans="1:5" ht="29.25" customHeight="1">
      <c r="A38" s="15" t="s">
        <v>45</v>
      </c>
      <c r="B38" s="16" t="s">
        <v>46</v>
      </c>
      <c r="C38" s="12"/>
      <c r="D38" s="76">
        <v>450636.81</v>
      </c>
      <c r="E38" s="67">
        <v>0</v>
      </c>
    </row>
    <row r="39" spans="1:5" ht="18.75" customHeight="1">
      <c r="A39" s="15" t="s">
        <v>47</v>
      </c>
      <c r="B39" s="14" t="s">
        <v>48</v>
      </c>
      <c r="C39" s="12"/>
      <c r="D39" s="76">
        <v>0</v>
      </c>
      <c r="E39" s="67">
        <v>0</v>
      </c>
    </row>
    <row r="40" spans="1:5" ht="18.75" customHeight="1">
      <c r="A40" s="15" t="s">
        <v>49</v>
      </c>
      <c r="B40" s="14" t="s">
        <v>50</v>
      </c>
      <c r="C40" s="12"/>
      <c r="D40" s="76">
        <v>50000</v>
      </c>
      <c r="E40" s="67">
        <v>550000</v>
      </c>
    </row>
    <row r="41" spans="1:5" ht="18.75" customHeight="1">
      <c r="A41" s="15" t="s">
        <v>51</v>
      </c>
      <c r="B41" s="14" t="s">
        <v>52</v>
      </c>
      <c r="C41" s="12"/>
      <c r="D41" s="67">
        <v>0</v>
      </c>
      <c r="E41" s="67">
        <v>0</v>
      </c>
    </row>
    <row r="42" spans="1:5" ht="29.25" customHeight="1">
      <c r="A42" s="15"/>
      <c r="B42" s="16" t="s">
        <v>53</v>
      </c>
      <c r="C42" s="12"/>
      <c r="D42" s="67">
        <v>0</v>
      </c>
      <c r="E42" s="68">
        <v>0</v>
      </c>
    </row>
    <row r="43" spans="1:5" ht="36" customHeight="1">
      <c r="A43" s="15" t="s">
        <v>54</v>
      </c>
      <c r="B43" s="16" t="s">
        <v>55</v>
      </c>
      <c r="C43" s="12"/>
      <c r="D43" s="67">
        <v>0</v>
      </c>
      <c r="E43" s="67">
        <v>0</v>
      </c>
    </row>
    <row r="44" spans="1:5" ht="29.25" customHeight="1">
      <c r="A44" s="15" t="s">
        <v>56</v>
      </c>
      <c r="B44" s="16" t="s">
        <v>57</v>
      </c>
      <c r="C44" s="12"/>
      <c r="D44" s="67">
        <v>0</v>
      </c>
      <c r="E44" s="67">
        <v>0</v>
      </c>
    </row>
    <row r="45" spans="1:5" ht="29.25" customHeight="1">
      <c r="A45" s="15" t="s">
        <v>58</v>
      </c>
      <c r="B45" s="16" t="s">
        <v>59</v>
      </c>
      <c r="C45" s="12"/>
      <c r="D45" s="67">
        <v>0</v>
      </c>
      <c r="E45" s="67">
        <v>0</v>
      </c>
    </row>
    <row r="46" spans="1:5" ht="18.75" customHeight="1">
      <c r="A46" s="15"/>
      <c r="B46" s="19" t="s">
        <v>60</v>
      </c>
      <c r="C46" s="20"/>
      <c r="D46" s="74">
        <f>SUM(D47:D48)</f>
        <v>1728045.07</v>
      </c>
      <c r="E46" s="65">
        <v>945684.87</v>
      </c>
    </row>
    <row r="47" spans="1:5" ht="18.75" customHeight="1">
      <c r="A47" s="15" t="s">
        <v>61</v>
      </c>
      <c r="B47" s="14" t="s">
        <v>62</v>
      </c>
      <c r="C47" s="12"/>
      <c r="D47" s="76">
        <v>158045.07</v>
      </c>
      <c r="E47" s="67">
        <v>170684.87</v>
      </c>
    </row>
    <row r="48" spans="1:5" ht="18.75" customHeight="1">
      <c r="A48" s="15" t="s">
        <v>63</v>
      </c>
      <c r="B48" s="14" t="s">
        <v>64</v>
      </c>
      <c r="C48" s="12"/>
      <c r="D48" s="76">
        <v>1570000</v>
      </c>
      <c r="E48" s="67">
        <v>775000</v>
      </c>
    </row>
    <row r="49" spans="1:5" ht="29.25" customHeight="1">
      <c r="A49" s="15" t="s">
        <v>65</v>
      </c>
      <c r="B49" s="16" t="s">
        <v>66</v>
      </c>
      <c r="C49" s="12"/>
      <c r="D49" s="67">
        <v>0</v>
      </c>
      <c r="E49" s="67">
        <v>0</v>
      </c>
    </row>
    <row r="50" spans="1:8" ht="18.75" customHeight="1">
      <c r="A50" s="15"/>
      <c r="B50" s="19" t="s">
        <v>67</v>
      </c>
      <c r="C50" s="12"/>
      <c r="D50" s="74">
        <f>D51+D52+D59</f>
        <v>1239177.08</v>
      </c>
      <c r="E50" s="65">
        <v>1709438.86</v>
      </c>
      <c r="G50" s="90"/>
      <c r="H50" s="22"/>
    </row>
    <row r="51" spans="1:5" ht="18.75" customHeight="1">
      <c r="A51" s="15" t="s">
        <v>68</v>
      </c>
      <c r="B51" s="14" t="s">
        <v>69</v>
      </c>
      <c r="C51" s="12"/>
      <c r="D51" s="76">
        <v>61454.36</v>
      </c>
      <c r="E51" s="67">
        <v>49526.34</v>
      </c>
    </row>
    <row r="52" spans="1:5" ht="18.75" customHeight="1">
      <c r="A52" s="15"/>
      <c r="B52" s="14" t="s">
        <v>70</v>
      </c>
      <c r="C52" s="12"/>
      <c r="D52" s="77">
        <f>SUM(D53:D58)</f>
        <v>1168122.72</v>
      </c>
      <c r="E52" s="68">
        <v>1658712.52</v>
      </c>
    </row>
    <row r="53" spans="1:5" ht="18.75" customHeight="1">
      <c r="A53" s="15">
        <v>12</v>
      </c>
      <c r="B53" s="14" t="s">
        <v>71</v>
      </c>
      <c r="C53" s="12"/>
      <c r="D53" s="76">
        <v>478898.15</v>
      </c>
      <c r="E53" s="67">
        <v>398635.7</v>
      </c>
    </row>
    <row r="54" spans="1:7" ht="29.25" customHeight="1">
      <c r="A54" s="15">
        <v>13</v>
      </c>
      <c r="B54" s="16" t="s">
        <v>72</v>
      </c>
      <c r="C54" s="12"/>
      <c r="D54" s="76">
        <v>9476.46</v>
      </c>
      <c r="E54" s="67">
        <v>6669.46</v>
      </c>
      <c r="G54" s="22"/>
    </row>
    <row r="55" spans="1:5" ht="18.75" customHeight="1">
      <c r="A55" s="15">
        <v>14</v>
      </c>
      <c r="B55" s="14" t="s">
        <v>73</v>
      </c>
      <c r="C55" s="12"/>
      <c r="D55" s="76">
        <v>31776.3</v>
      </c>
      <c r="E55" s="67">
        <v>53676.58</v>
      </c>
    </row>
    <row r="56" spans="1:5" ht="18.75" customHeight="1">
      <c r="A56" s="15">
        <v>15</v>
      </c>
      <c r="B56" s="14" t="s">
        <v>74</v>
      </c>
      <c r="C56" s="12"/>
      <c r="D56" s="76">
        <v>191099.97</v>
      </c>
      <c r="E56" s="67">
        <v>75814.6</v>
      </c>
    </row>
    <row r="57" spans="1:5" ht="18.75" customHeight="1">
      <c r="A57" s="15">
        <v>16</v>
      </c>
      <c r="B57" s="14" t="s">
        <v>75</v>
      </c>
      <c r="C57" s="12"/>
      <c r="D57" s="76">
        <v>108812.67</v>
      </c>
      <c r="E57" s="67">
        <v>173581.4</v>
      </c>
    </row>
    <row r="58" spans="1:5" ht="18.75" customHeight="1">
      <c r="A58" s="15">
        <v>17</v>
      </c>
      <c r="B58" s="14" t="s">
        <v>76</v>
      </c>
      <c r="C58" s="12"/>
      <c r="D58" s="76">
        <f>798695.98-450636.81</f>
        <v>348059.17</v>
      </c>
      <c r="E58" s="67">
        <v>950334.78</v>
      </c>
    </row>
    <row r="59" spans="1:12" ht="18.75" customHeight="1">
      <c r="A59" s="15" t="s">
        <v>77</v>
      </c>
      <c r="B59" s="14" t="s">
        <v>78</v>
      </c>
      <c r="C59" s="12"/>
      <c r="D59" s="91">
        <v>9600</v>
      </c>
      <c r="E59" s="68">
        <v>1200</v>
      </c>
      <c r="L59" s="23"/>
    </row>
    <row r="60" spans="1:7" ht="37.5" customHeight="1">
      <c r="A60" s="24" t="s">
        <v>259</v>
      </c>
      <c r="B60" s="19" t="s">
        <v>79</v>
      </c>
      <c r="C60" s="12"/>
      <c r="D60" s="74">
        <v>48793.98</v>
      </c>
      <c r="E60" s="65">
        <v>54443.11</v>
      </c>
      <c r="G60" s="22"/>
    </row>
    <row r="61" spans="1:5" ht="18.75" customHeight="1">
      <c r="A61" s="15"/>
      <c r="B61" s="19" t="s">
        <v>80</v>
      </c>
      <c r="C61" s="12"/>
      <c r="D61" s="74">
        <f>SUM(D62:D64)</f>
        <v>267559.5471217367</v>
      </c>
      <c r="E61" s="65">
        <v>206475.97</v>
      </c>
    </row>
    <row r="62" spans="1:5" ht="18.75" customHeight="1">
      <c r="A62" s="15">
        <v>192</v>
      </c>
      <c r="B62" s="14" t="s">
        <v>81</v>
      </c>
      <c r="C62" s="12"/>
      <c r="D62" s="76">
        <v>267559.5471217367</v>
      </c>
      <c r="E62" s="67">
        <v>206475.97</v>
      </c>
    </row>
    <row r="63" spans="1:5" ht="18.75" customHeight="1">
      <c r="A63" s="15" t="s">
        <v>82</v>
      </c>
      <c r="B63" s="14" t="s">
        <v>83</v>
      </c>
      <c r="C63" s="12"/>
      <c r="D63" s="76">
        <v>0</v>
      </c>
      <c r="E63" s="67"/>
    </row>
    <row r="64" spans="1:5" ht="18.75" customHeight="1">
      <c r="A64" s="15"/>
      <c r="B64" s="19" t="s">
        <v>84</v>
      </c>
      <c r="C64" s="12"/>
      <c r="D64" s="75">
        <v>0</v>
      </c>
      <c r="E64" s="66">
        <v>0</v>
      </c>
    </row>
    <row r="65" spans="1:5" ht="18.75" customHeight="1">
      <c r="A65" s="15"/>
      <c r="B65" s="19" t="s">
        <v>85</v>
      </c>
      <c r="C65" s="12"/>
      <c r="D65" s="74">
        <f>D18+D23+D29+D46+D50+D60+D61</f>
        <v>5439779.887121737</v>
      </c>
      <c r="E65" s="65">
        <v>4995802.43</v>
      </c>
    </row>
    <row r="66" spans="1:4" ht="18.75" customHeight="1">
      <c r="A66" s="25"/>
      <c r="B66" s="26"/>
      <c r="D66" s="96"/>
    </row>
    <row r="67" spans="1:4" ht="18.75" customHeight="1">
      <c r="A67" s="25"/>
      <c r="B67" s="26"/>
      <c r="D67" s="28"/>
    </row>
    <row r="68" spans="1:2" ht="18.75" customHeight="1">
      <c r="A68" s="25"/>
      <c r="B68" s="26"/>
    </row>
    <row r="69" spans="1:4" ht="18.75" customHeight="1">
      <c r="A69" s="25"/>
      <c r="B69" s="26"/>
      <c r="D69" s="28"/>
    </row>
    <row r="70" spans="1:4" ht="18.75" customHeight="1">
      <c r="A70" s="25"/>
      <c r="B70" s="26"/>
      <c r="D70" s="29"/>
    </row>
    <row r="71" spans="1:2" ht="18.75" customHeight="1">
      <c r="A71" s="25"/>
      <c r="B71" s="26"/>
    </row>
    <row r="72" spans="1:4" ht="18.75" customHeight="1">
      <c r="A72" s="25"/>
      <c r="B72" s="26"/>
      <c r="D72" s="28"/>
    </row>
    <row r="73" spans="1:2" ht="18.75" customHeight="1">
      <c r="A73" s="25"/>
      <c r="B73" s="26"/>
    </row>
    <row r="74" spans="1:2" ht="18.75" customHeight="1">
      <c r="A74" s="25"/>
      <c r="B74" s="26"/>
    </row>
    <row r="75" spans="1:2" ht="18.75" customHeight="1">
      <c r="A75" s="25"/>
      <c r="B75" s="26"/>
    </row>
    <row r="76" spans="1:2" ht="18.75" customHeight="1">
      <c r="A76" s="25"/>
      <c r="B76" s="26"/>
    </row>
    <row r="77" spans="1:2" ht="18.75" customHeight="1">
      <c r="A77" s="25"/>
      <c r="B77" s="26"/>
    </row>
    <row r="78" spans="1:2" ht="18.75" customHeight="1">
      <c r="A78" s="25"/>
      <c r="B78" s="26"/>
    </row>
    <row r="79" spans="1:5" ht="18" customHeight="1">
      <c r="A79" s="142" t="s">
        <v>86</v>
      </c>
      <c r="B79" s="142"/>
      <c r="C79" s="142"/>
      <c r="D79" s="142"/>
      <c r="E79" s="142"/>
    </row>
    <row r="80" spans="1:5" ht="16.5" customHeight="1">
      <c r="A80" s="141" t="s">
        <v>3</v>
      </c>
      <c r="B80" s="141" t="s">
        <v>4</v>
      </c>
      <c r="C80" s="141" t="s">
        <v>5</v>
      </c>
      <c r="D80" s="141" t="s">
        <v>6</v>
      </c>
      <c r="E80" s="141"/>
    </row>
    <row r="81" spans="1:5" ht="28.5" customHeight="1">
      <c r="A81" s="141"/>
      <c r="B81" s="141"/>
      <c r="C81" s="141"/>
      <c r="D81" s="8" t="s">
        <v>7</v>
      </c>
      <c r="E81" s="8" t="s">
        <v>8</v>
      </c>
    </row>
    <row r="82" spans="1:5" ht="12.75" customHeight="1">
      <c r="A82" s="9">
        <v>1</v>
      </c>
      <c r="B82" s="9">
        <v>2</v>
      </c>
      <c r="C82" s="9">
        <v>3</v>
      </c>
      <c r="D82" s="9">
        <v>4</v>
      </c>
      <c r="E82" s="9">
        <v>5</v>
      </c>
    </row>
    <row r="83" spans="1:10" s="32" customFormat="1" ht="16.5" customHeight="1">
      <c r="A83" s="30"/>
      <c r="B83" s="18" t="s">
        <v>87</v>
      </c>
      <c r="C83" s="31"/>
      <c r="D83" s="69">
        <f>SUM(D84:D85)</f>
        <v>3000003.17</v>
      </c>
      <c r="E83" s="69">
        <v>3000003.17</v>
      </c>
      <c r="J83" s="33"/>
    </row>
    <row r="84" spans="1:5" ht="16.5" customHeight="1">
      <c r="A84" s="13">
        <v>900</v>
      </c>
      <c r="B84" s="14" t="s">
        <v>88</v>
      </c>
      <c r="C84" s="12"/>
      <c r="D84" s="70">
        <v>3000003.17</v>
      </c>
      <c r="E84" s="70">
        <v>3000003.17</v>
      </c>
    </row>
    <row r="85" spans="1:5" ht="16.5" customHeight="1">
      <c r="A85" s="15">
        <v>901</v>
      </c>
      <c r="B85" s="16" t="s">
        <v>89</v>
      </c>
      <c r="C85" s="12"/>
      <c r="D85" s="71">
        <v>0</v>
      </c>
      <c r="E85" s="71">
        <v>0</v>
      </c>
    </row>
    <row r="86" spans="1:10" s="32" customFormat="1" ht="16.5" customHeight="1">
      <c r="A86" s="30"/>
      <c r="B86" s="18" t="s">
        <v>90</v>
      </c>
      <c r="C86" s="31"/>
      <c r="D86" s="69">
        <f>D87+D88+D93+D94+D95</f>
        <v>186782.87712173618</v>
      </c>
      <c r="E86" s="69">
        <v>165635.8099999999</v>
      </c>
      <c r="J86" s="33"/>
    </row>
    <row r="87" spans="1:5" ht="16.5" customHeight="1">
      <c r="A87" s="15">
        <v>910</v>
      </c>
      <c r="B87" s="16" t="s">
        <v>91</v>
      </c>
      <c r="C87" s="12"/>
      <c r="D87" s="72">
        <v>0</v>
      </c>
      <c r="E87" s="72">
        <v>0</v>
      </c>
    </row>
    <row r="88" spans="1:5" ht="16.5" customHeight="1">
      <c r="A88" s="15">
        <v>911</v>
      </c>
      <c r="B88" s="16" t="s">
        <v>92</v>
      </c>
      <c r="C88" s="12"/>
      <c r="D88" s="72">
        <f>D92</f>
        <v>39.17</v>
      </c>
      <c r="E88" s="72">
        <v>39.17</v>
      </c>
    </row>
    <row r="89" spans="1:5" ht="16.5" customHeight="1">
      <c r="A89" s="15"/>
      <c r="B89" s="16" t="s">
        <v>93</v>
      </c>
      <c r="C89" s="12"/>
      <c r="D89" s="72">
        <v>0</v>
      </c>
      <c r="E89" s="72">
        <v>0</v>
      </c>
    </row>
    <row r="90" spans="1:5" ht="16.5" customHeight="1">
      <c r="A90" s="15"/>
      <c r="B90" s="16" t="s">
        <v>94</v>
      </c>
      <c r="C90" s="12"/>
      <c r="D90" s="72">
        <v>0</v>
      </c>
      <c r="E90" s="71">
        <v>0</v>
      </c>
    </row>
    <row r="91" spans="1:5" ht="16.5" customHeight="1">
      <c r="A91" s="15"/>
      <c r="B91" s="16" t="s">
        <v>95</v>
      </c>
      <c r="C91" s="12"/>
      <c r="D91" s="72">
        <v>0</v>
      </c>
      <c r="E91" s="71">
        <v>0</v>
      </c>
    </row>
    <row r="92" spans="1:5" ht="16.5" customHeight="1">
      <c r="A92" s="15"/>
      <c r="B92" s="16" t="s">
        <v>96</v>
      </c>
      <c r="C92" s="12"/>
      <c r="D92" s="70">
        <v>39.17</v>
      </c>
      <c r="E92" s="70">
        <v>39.17</v>
      </c>
    </row>
    <row r="93" spans="1:5" ht="16.5" customHeight="1">
      <c r="A93" s="15">
        <v>919</v>
      </c>
      <c r="B93" s="16" t="s">
        <v>97</v>
      </c>
      <c r="C93" s="12"/>
      <c r="D93" s="72">
        <v>0</v>
      </c>
      <c r="E93" s="72">
        <v>0</v>
      </c>
    </row>
    <row r="94" spans="1:5" ht="16.5" customHeight="1">
      <c r="A94" s="15" t="s">
        <v>98</v>
      </c>
      <c r="B94" s="16" t="s">
        <v>99</v>
      </c>
      <c r="C94" s="12"/>
      <c r="D94" s="70">
        <v>139612.18</v>
      </c>
      <c r="E94" s="70">
        <v>139612.18</v>
      </c>
    </row>
    <row r="95" spans="1:5" ht="16.5" customHeight="1">
      <c r="A95" s="15"/>
      <c r="B95" s="16" t="s">
        <v>100</v>
      </c>
      <c r="C95" s="12"/>
      <c r="D95" s="72">
        <f>SUM(D96:D97)</f>
        <v>47131.52712173619</v>
      </c>
      <c r="E95" s="72">
        <v>25984.459999999905</v>
      </c>
    </row>
    <row r="96" spans="1:5" ht="16.5" customHeight="1">
      <c r="A96" s="15" t="s">
        <v>101</v>
      </c>
      <c r="B96" s="16" t="s">
        <v>102</v>
      </c>
      <c r="C96" s="12"/>
      <c r="D96" s="70">
        <v>25984.5</v>
      </c>
      <c r="E96" s="70">
        <v>0</v>
      </c>
    </row>
    <row r="97" spans="1:5" ht="25.5">
      <c r="A97" s="15" t="s">
        <v>103</v>
      </c>
      <c r="B97" s="16" t="s">
        <v>104</v>
      </c>
      <c r="C97" s="12"/>
      <c r="D97" s="73">
        <f>'BU'!E120</f>
        <v>21147.027121736188</v>
      </c>
      <c r="E97" s="70">
        <v>25984.459999999905</v>
      </c>
    </row>
    <row r="98" spans="1:10" s="32" customFormat="1" ht="16.5" customHeight="1">
      <c r="A98" s="30"/>
      <c r="B98" s="18" t="s">
        <v>105</v>
      </c>
      <c r="C98" s="31"/>
      <c r="D98" s="69">
        <f>D99+D106+D111</f>
        <v>1742249.27</v>
      </c>
      <c r="E98" s="69">
        <v>1312705.3699999999</v>
      </c>
      <c r="J98" s="33"/>
    </row>
    <row r="99" spans="1:5" ht="16.5" customHeight="1">
      <c r="A99" s="15"/>
      <c r="B99" s="16" t="s">
        <v>106</v>
      </c>
      <c r="C99" s="12"/>
      <c r="D99" s="72">
        <f>SUM(D100:D103)</f>
        <v>1742249.27</v>
      </c>
      <c r="E99" s="72">
        <v>1312705.3699999999</v>
      </c>
    </row>
    <row r="100" spans="1:5" ht="16.5" customHeight="1">
      <c r="A100" s="15" t="s">
        <v>260</v>
      </c>
      <c r="B100" s="16" t="s">
        <v>107</v>
      </c>
      <c r="C100" s="12"/>
      <c r="D100" s="78">
        <v>1090098.92</v>
      </c>
      <c r="E100" s="70">
        <v>774076.59</v>
      </c>
    </row>
    <row r="101" spans="1:5" ht="16.5" customHeight="1">
      <c r="A101" s="15" t="s">
        <v>261</v>
      </c>
      <c r="B101" s="16" t="s">
        <v>108</v>
      </c>
      <c r="C101" s="12"/>
      <c r="D101" s="79">
        <v>130803.16</v>
      </c>
      <c r="E101" s="70">
        <v>243768.74</v>
      </c>
    </row>
    <row r="102" spans="1:5" ht="16.5" customHeight="1">
      <c r="A102" s="15">
        <v>983</v>
      </c>
      <c r="B102" s="16" t="s">
        <v>109</v>
      </c>
      <c r="C102" s="12"/>
      <c r="D102" s="79">
        <v>484606.4</v>
      </c>
      <c r="E102" s="70">
        <v>255431.56</v>
      </c>
    </row>
    <row r="103" spans="1:8" ht="16.5" customHeight="1">
      <c r="A103" s="15">
        <v>984</v>
      </c>
      <c r="B103" s="16" t="s">
        <v>110</v>
      </c>
      <c r="C103" s="12"/>
      <c r="D103" s="79">
        <v>36740.79</v>
      </c>
      <c r="E103" s="70">
        <v>39428.48</v>
      </c>
      <c r="G103" s="80"/>
      <c r="H103" s="80"/>
    </row>
    <row r="104" spans="1:5" ht="16.5" customHeight="1">
      <c r="A104" s="15">
        <v>985</v>
      </c>
      <c r="B104" s="16" t="s">
        <v>111</v>
      </c>
      <c r="C104" s="12"/>
      <c r="D104" s="70">
        <v>0</v>
      </c>
      <c r="E104" s="70">
        <v>0</v>
      </c>
    </row>
    <row r="105" spans="1:5" ht="16.5" customHeight="1">
      <c r="A105" s="15">
        <v>981986987988989</v>
      </c>
      <c r="B105" s="16" t="s">
        <v>112</v>
      </c>
      <c r="C105" s="12"/>
      <c r="D105" s="70">
        <v>0</v>
      </c>
      <c r="E105" s="70">
        <v>0</v>
      </c>
    </row>
    <row r="106" spans="1:7" ht="29.25" customHeight="1">
      <c r="A106" s="15"/>
      <c r="B106" s="16" t="s">
        <v>113</v>
      </c>
      <c r="C106" s="12"/>
      <c r="D106" s="72">
        <v>0</v>
      </c>
      <c r="E106" s="72">
        <v>0</v>
      </c>
      <c r="G106" s="85"/>
    </row>
    <row r="107" spans="1:7" ht="18.75" customHeight="1">
      <c r="A107" s="15">
        <v>970</v>
      </c>
      <c r="B107" s="16" t="s">
        <v>114</v>
      </c>
      <c r="C107" s="12"/>
      <c r="D107" s="71">
        <v>0</v>
      </c>
      <c r="E107" s="71">
        <v>0</v>
      </c>
      <c r="G107" s="85"/>
    </row>
    <row r="108" spans="1:5" ht="29.25" customHeight="1">
      <c r="A108" s="15">
        <v>971</v>
      </c>
      <c r="B108" s="16" t="s">
        <v>115</v>
      </c>
      <c r="C108" s="12"/>
      <c r="D108" s="71">
        <v>0</v>
      </c>
      <c r="E108" s="71">
        <v>0</v>
      </c>
    </row>
    <row r="109" spans="1:5" ht="29.25" customHeight="1">
      <c r="A109" s="15">
        <v>972973</v>
      </c>
      <c r="B109" s="16" t="s">
        <v>116</v>
      </c>
      <c r="C109" s="12"/>
      <c r="D109" s="71">
        <v>0</v>
      </c>
      <c r="E109" s="71">
        <v>0</v>
      </c>
    </row>
    <row r="110" spans="1:5" ht="18.75" customHeight="1">
      <c r="A110" s="15">
        <v>974</v>
      </c>
      <c r="B110" s="16" t="s">
        <v>117</v>
      </c>
      <c r="C110" s="12"/>
      <c r="D110" s="71">
        <v>0</v>
      </c>
      <c r="E110" s="71">
        <v>0</v>
      </c>
    </row>
    <row r="111" spans="1:5" ht="18.75" customHeight="1">
      <c r="A111" s="15"/>
      <c r="B111" s="16" t="s">
        <v>118</v>
      </c>
      <c r="C111" s="12"/>
      <c r="D111" s="72">
        <v>0</v>
      </c>
      <c r="E111" s="72">
        <v>0</v>
      </c>
    </row>
    <row r="112" spans="1:5" ht="16.5" customHeight="1">
      <c r="A112" s="15">
        <v>960</v>
      </c>
      <c r="B112" s="16" t="s">
        <v>119</v>
      </c>
      <c r="C112" s="12"/>
      <c r="D112" s="71">
        <v>0</v>
      </c>
      <c r="E112" s="71">
        <v>0</v>
      </c>
    </row>
    <row r="113" spans="1:5" ht="16.5" customHeight="1">
      <c r="A113" s="15">
        <v>961962963967</v>
      </c>
      <c r="B113" s="16" t="s">
        <v>120</v>
      </c>
      <c r="C113" s="12"/>
      <c r="D113" s="71">
        <v>0</v>
      </c>
      <c r="E113" s="71">
        <v>0</v>
      </c>
    </row>
    <row r="114" spans="1:10" s="32" customFormat="1" ht="16.5" customHeight="1">
      <c r="A114" s="30"/>
      <c r="B114" s="18" t="s">
        <v>121</v>
      </c>
      <c r="C114" s="31"/>
      <c r="D114" s="69">
        <f>SUM(D115:D121)</f>
        <v>335977.39999999997</v>
      </c>
      <c r="E114" s="69">
        <v>281724.7</v>
      </c>
      <c r="J114" s="33"/>
    </row>
    <row r="115" spans="1:5" ht="16.5" customHeight="1">
      <c r="A115" s="15">
        <v>22</v>
      </c>
      <c r="B115" s="16" t="s">
        <v>122</v>
      </c>
      <c r="C115" s="12"/>
      <c r="D115" s="70">
        <v>0</v>
      </c>
      <c r="E115" s="70">
        <v>15367.93</v>
      </c>
    </row>
    <row r="116" spans="1:5" ht="16.5" customHeight="1">
      <c r="A116" s="15">
        <v>23</v>
      </c>
      <c r="B116" s="16" t="s">
        <v>123</v>
      </c>
      <c r="C116" s="12"/>
      <c r="D116" s="70">
        <v>85157.82</v>
      </c>
      <c r="E116" s="70">
        <v>72704.96</v>
      </c>
    </row>
    <row r="117" spans="1:5" ht="16.5" customHeight="1">
      <c r="A117" s="15">
        <v>24</v>
      </c>
      <c r="B117" s="16" t="s">
        <v>124</v>
      </c>
      <c r="C117" s="12"/>
      <c r="D117" s="70">
        <v>584.8</v>
      </c>
      <c r="E117" s="70">
        <v>0</v>
      </c>
    </row>
    <row r="118" spans="1:8" ht="16.5" customHeight="1">
      <c r="A118" s="15">
        <v>25</v>
      </c>
      <c r="B118" s="16" t="s">
        <v>125</v>
      </c>
      <c r="C118" s="12"/>
      <c r="D118" s="70">
        <v>34037.11</v>
      </c>
      <c r="E118" s="70">
        <v>23357.15</v>
      </c>
      <c r="H118" s="80"/>
    </row>
    <row r="119" spans="1:5" ht="16.5" customHeight="1">
      <c r="A119" s="15">
        <v>26</v>
      </c>
      <c r="B119" s="16" t="s">
        <v>126</v>
      </c>
      <c r="C119" s="12"/>
      <c r="D119" s="70">
        <v>163542.38</v>
      </c>
      <c r="E119" s="70">
        <v>113745.78</v>
      </c>
    </row>
    <row r="120" spans="1:5" ht="16.5" customHeight="1">
      <c r="A120" s="15">
        <v>21</v>
      </c>
      <c r="B120" s="16" t="s">
        <v>127</v>
      </c>
      <c r="C120" s="12"/>
      <c r="D120" s="70">
        <v>14767.5</v>
      </c>
      <c r="E120" s="70">
        <v>12823.52</v>
      </c>
    </row>
    <row r="121" spans="1:5" ht="16.5" customHeight="1">
      <c r="A121" s="15" t="s">
        <v>128</v>
      </c>
      <c r="B121" s="14" t="s">
        <v>129</v>
      </c>
      <c r="C121" s="12"/>
      <c r="D121" s="70">
        <v>37887.79</v>
      </c>
      <c r="E121" s="70">
        <v>43725.35999999999</v>
      </c>
    </row>
    <row r="122" spans="1:10" s="32" customFormat="1" ht="29.25" customHeight="1">
      <c r="A122" s="30"/>
      <c r="B122" s="18" t="s">
        <v>130</v>
      </c>
      <c r="C122" s="31"/>
      <c r="D122" s="69">
        <f>D123+D124+D125+D126</f>
        <v>174767.17</v>
      </c>
      <c r="E122" s="69">
        <v>227771.87</v>
      </c>
      <c r="J122" s="33"/>
    </row>
    <row r="123" spans="1:5" ht="16.5" customHeight="1">
      <c r="A123" s="15">
        <v>950951</v>
      </c>
      <c r="B123" s="16" t="s">
        <v>131</v>
      </c>
      <c r="C123" s="12"/>
      <c r="D123" s="71">
        <v>0</v>
      </c>
      <c r="E123" s="71">
        <v>0</v>
      </c>
    </row>
    <row r="124" spans="1:5" ht="16.5" customHeight="1">
      <c r="A124" s="15">
        <v>954</v>
      </c>
      <c r="B124" s="16" t="s">
        <v>132</v>
      </c>
      <c r="C124" s="12"/>
      <c r="D124" s="71">
        <v>0</v>
      </c>
      <c r="E124" s="71">
        <v>0</v>
      </c>
    </row>
    <row r="125" spans="1:5" ht="16.5" customHeight="1">
      <c r="A125" s="15">
        <v>952953955956</v>
      </c>
      <c r="B125" s="16" t="s">
        <v>133</v>
      </c>
      <c r="C125" s="12"/>
      <c r="D125" s="69">
        <v>174767.17</v>
      </c>
      <c r="E125" s="69">
        <v>227771.87</v>
      </c>
    </row>
    <row r="126" spans="1:5" ht="16.5" customHeight="1">
      <c r="A126" s="15">
        <v>957</v>
      </c>
      <c r="B126" s="16" t="s">
        <v>134</v>
      </c>
      <c r="C126" s="12"/>
      <c r="D126" s="71">
        <v>0</v>
      </c>
      <c r="E126" s="71">
        <v>0</v>
      </c>
    </row>
    <row r="127" spans="1:5" ht="18.75" customHeight="1">
      <c r="A127" s="15">
        <v>969</v>
      </c>
      <c r="B127" s="19" t="s">
        <v>135</v>
      </c>
      <c r="C127" s="12"/>
      <c r="D127" s="72">
        <v>0</v>
      </c>
      <c r="E127" s="72">
        <v>7961.51</v>
      </c>
    </row>
    <row r="128" spans="1:9" ht="18.75" customHeight="1">
      <c r="A128" s="15"/>
      <c r="B128" s="19" t="s">
        <v>136</v>
      </c>
      <c r="C128" s="12"/>
      <c r="D128" s="69">
        <f>D83+D86+D98+D114+D122+D127</f>
        <v>5439779.887121737</v>
      </c>
      <c r="E128" s="69">
        <v>4995802.43</v>
      </c>
      <c r="G128" s="80"/>
      <c r="H128" s="80"/>
      <c r="I128" s="80"/>
    </row>
    <row r="129" spans="1:7" ht="18.75" customHeight="1">
      <c r="A129" s="34"/>
      <c r="B129" s="35"/>
      <c r="C129" s="36"/>
      <c r="D129" s="37"/>
      <c r="E129" s="37"/>
      <c r="G129" s="85"/>
    </row>
    <row r="130" spans="1:7" ht="18.75" customHeight="1">
      <c r="A130" s="25"/>
      <c r="B130" s="26"/>
      <c r="D130" s="29"/>
      <c r="G130" s="85"/>
    </row>
    <row r="131" spans="1:5" ht="18.75" customHeight="1">
      <c r="A131" s="131" t="s">
        <v>137</v>
      </c>
      <c r="B131" s="131"/>
      <c r="C131" s="131"/>
      <c r="D131" s="131"/>
      <c r="E131" s="131"/>
    </row>
    <row r="132" spans="1:5" ht="18.75" customHeight="1">
      <c r="A132" s="131" t="s">
        <v>138</v>
      </c>
      <c r="B132" s="131"/>
      <c r="C132" s="131"/>
      <c r="D132" s="131"/>
      <c r="E132" s="131"/>
    </row>
    <row r="133" spans="1:2" ht="30" customHeight="1">
      <c r="A133" s="25"/>
      <c r="B133" s="26"/>
    </row>
    <row r="134" spans="1:5" ht="31.5" customHeight="1">
      <c r="A134" s="38"/>
      <c r="B134" s="26"/>
      <c r="D134" s="28"/>
      <c r="E134" s="39"/>
    </row>
    <row r="135" spans="1:2" ht="18.75" customHeight="1">
      <c r="A135" s="25"/>
      <c r="B135" s="26"/>
    </row>
    <row r="136" spans="1:2" ht="18.75" customHeight="1">
      <c r="A136" s="25"/>
      <c r="B136" s="26"/>
    </row>
    <row r="137" spans="1:2" ht="18.75" customHeight="1">
      <c r="A137" s="25"/>
      <c r="B137" s="26"/>
    </row>
    <row r="138" spans="1:2" ht="18.75" customHeight="1">
      <c r="A138" s="25"/>
      <c r="B138" s="26"/>
    </row>
    <row r="139" spans="1:2" ht="18.75" customHeight="1">
      <c r="A139" s="25"/>
      <c r="B139" s="26"/>
    </row>
    <row r="140" spans="1:4" ht="18.75" customHeight="1">
      <c r="A140" s="25"/>
      <c r="B140" s="26"/>
      <c r="D140" s="114"/>
    </row>
    <row r="141" spans="1:2" ht="18.75" customHeight="1">
      <c r="A141" s="25"/>
      <c r="B141" s="26"/>
    </row>
    <row r="142" spans="1:2" ht="18.75" customHeight="1">
      <c r="A142" s="25"/>
      <c r="B142" s="26"/>
    </row>
    <row r="143" spans="1:2" ht="18.75" customHeight="1">
      <c r="A143" s="25"/>
      <c r="B143" s="26"/>
    </row>
    <row r="144" spans="1:2" ht="18.75" customHeight="1">
      <c r="A144" s="25"/>
      <c r="B144" s="26"/>
    </row>
    <row r="145" spans="1:2" ht="18.75" customHeight="1">
      <c r="A145" s="25"/>
      <c r="B145" s="26"/>
    </row>
    <row r="146" spans="1:2" ht="18.75" customHeight="1">
      <c r="A146" s="25"/>
      <c r="B146" s="26"/>
    </row>
    <row r="147" spans="1:2" ht="18.75" customHeight="1">
      <c r="A147" s="25"/>
      <c r="B147" s="26"/>
    </row>
    <row r="148" spans="1:2" ht="18.75" customHeight="1">
      <c r="A148" s="25"/>
      <c r="B148" s="26"/>
    </row>
    <row r="149" spans="1:2" ht="18.75" customHeight="1">
      <c r="A149" s="25"/>
      <c r="B149" s="26"/>
    </row>
    <row r="150" spans="1:2" ht="18.75" customHeight="1">
      <c r="A150" s="25"/>
      <c r="B150" s="26"/>
    </row>
    <row r="151" spans="1:2" ht="18.75" customHeight="1">
      <c r="A151" s="25"/>
      <c r="B151" s="26"/>
    </row>
    <row r="152" spans="1:2" ht="18.75" customHeight="1">
      <c r="A152" s="25"/>
      <c r="B152" s="26"/>
    </row>
    <row r="153" spans="1:2" ht="18.75" customHeight="1">
      <c r="A153" s="25"/>
      <c r="B153" s="26"/>
    </row>
    <row r="154" spans="1:2" ht="18.75" customHeight="1">
      <c r="A154" s="25"/>
      <c r="B154" s="26"/>
    </row>
    <row r="155" spans="1:2" ht="18.75" customHeight="1">
      <c r="A155" s="25"/>
      <c r="B155" s="26"/>
    </row>
    <row r="156" spans="1:2" ht="18.75" customHeight="1">
      <c r="A156" s="25"/>
      <c r="B156" s="26"/>
    </row>
    <row r="157" spans="1:2" ht="18.75" customHeight="1">
      <c r="A157" s="25"/>
      <c r="B157" s="26"/>
    </row>
    <row r="158" spans="1:2" ht="18.75" customHeight="1">
      <c r="A158" s="25"/>
      <c r="B158" s="26"/>
    </row>
    <row r="159" spans="1:2" ht="18.75" customHeight="1">
      <c r="A159" s="25"/>
      <c r="B159" s="26"/>
    </row>
    <row r="160" spans="1:2" ht="18.75" customHeight="1">
      <c r="A160" s="25"/>
      <c r="B160" s="26"/>
    </row>
    <row r="161" spans="1:2" ht="18.75" customHeight="1">
      <c r="A161" s="25"/>
      <c r="B161" s="26"/>
    </row>
    <row r="162" spans="1:2" ht="18.75" customHeight="1">
      <c r="A162" s="25"/>
      <c r="B162" s="26"/>
    </row>
    <row r="163" spans="1:2" ht="18.75" customHeight="1">
      <c r="A163" s="25"/>
      <c r="B163" s="26"/>
    </row>
    <row r="164" spans="1:2" ht="18.75" customHeight="1">
      <c r="A164" s="25"/>
      <c r="B164" s="26"/>
    </row>
    <row r="165" spans="1:2" ht="18.75" customHeight="1">
      <c r="A165" s="25"/>
      <c r="B165" s="26"/>
    </row>
    <row r="166" spans="1:2" ht="18.75" customHeight="1">
      <c r="A166" s="25"/>
      <c r="B166" s="26"/>
    </row>
    <row r="167" spans="1:2" ht="18.75" customHeight="1">
      <c r="A167" s="25"/>
      <c r="B167" s="26"/>
    </row>
    <row r="168" spans="1:2" ht="18.75" customHeight="1">
      <c r="A168" s="25"/>
      <c r="B168" s="26"/>
    </row>
    <row r="169" spans="1:2" ht="18.75" customHeight="1">
      <c r="A169" s="25"/>
      <c r="B169" s="26"/>
    </row>
    <row r="170" spans="1:2" ht="18.75" customHeight="1">
      <c r="A170" s="25"/>
      <c r="B170" s="26"/>
    </row>
    <row r="171" spans="1:2" ht="18.75" customHeight="1">
      <c r="A171" s="25"/>
      <c r="B171" s="26"/>
    </row>
    <row r="172" spans="1:2" ht="18.75" customHeight="1">
      <c r="A172" s="25"/>
      <c r="B172" s="26"/>
    </row>
    <row r="173" spans="1:2" ht="18.75" customHeight="1">
      <c r="A173" s="25"/>
      <c r="B173" s="26"/>
    </row>
    <row r="174" spans="1:2" ht="18.75" customHeight="1">
      <c r="A174" s="25"/>
      <c r="B174" s="26"/>
    </row>
    <row r="175" spans="1:2" ht="18.75" customHeight="1">
      <c r="A175" s="25"/>
      <c r="B175" s="26"/>
    </row>
    <row r="176" spans="1:2" ht="18.75" customHeight="1">
      <c r="A176" s="25"/>
      <c r="B176" s="26"/>
    </row>
    <row r="177" spans="1:2" ht="15">
      <c r="A177" s="25"/>
      <c r="B177" s="26"/>
    </row>
    <row r="178" spans="1:2" ht="15">
      <c r="A178" s="25"/>
      <c r="B178" s="26"/>
    </row>
    <row r="179" spans="1:2" ht="15">
      <c r="A179" s="25"/>
      <c r="B179" s="26"/>
    </row>
    <row r="180" spans="1:2" ht="15">
      <c r="A180" s="25"/>
      <c r="B180" s="26"/>
    </row>
    <row r="181" spans="1:2" ht="15">
      <c r="A181" s="40"/>
      <c r="B181" s="26"/>
    </row>
    <row r="182" spans="1:2" ht="15">
      <c r="A182" s="40"/>
      <c r="B182" s="26"/>
    </row>
    <row r="183" spans="1:2" ht="15">
      <c r="A183" s="40"/>
      <c r="B183" s="26"/>
    </row>
    <row r="184" spans="1:2" ht="15">
      <c r="A184" s="40"/>
      <c r="B184" s="26"/>
    </row>
    <row r="185" ht="15">
      <c r="A185" s="40"/>
    </row>
    <row r="186" ht="15">
      <c r="A186" s="40"/>
    </row>
  </sheetData>
  <sheetProtection password="DC9E" sheet="1" objects="1" scenarios="1"/>
  <mergeCells count="17">
    <mergeCell ref="A131:E131"/>
    <mergeCell ref="A132:E132"/>
    <mergeCell ref="A15:A16"/>
    <mergeCell ref="B15:B16"/>
    <mergeCell ref="C15:C16"/>
    <mergeCell ref="D15:E15"/>
    <mergeCell ref="A79:E79"/>
    <mergeCell ref="A80:A81"/>
    <mergeCell ref="B80:B81"/>
    <mergeCell ref="C80:C81"/>
    <mergeCell ref="D80:E80"/>
    <mergeCell ref="A14:E14"/>
    <mergeCell ref="A8:E8"/>
    <mergeCell ref="A9:E9"/>
    <mergeCell ref="A10:E10"/>
    <mergeCell ref="A12:E12"/>
    <mergeCell ref="A13:E13"/>
  </mergeCells>
  <printOptions/>
  <pageMargins left="0" right="0" top="0" bottom="0" header="0.5" footer="0.5"/>
  <pageSetup horizontalDpi="600" verticalDpi="600" orientation="portrait" scale="91" r:id="rId2"/>
  <rowBreaks count="1" manualBreakCount="1">
    <brk id="78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62"/>
  <sheetViews>
    <sheetView zoomScalePageLayoutView="0" workbookViewId="0" topLeftCell="A49">
      <selection activeCell="B72" sqref="B72"/>
    </sheetView>
  </sheetViews>
  <sheetFormatPr defaultColWidth="9.140625" defaultRowHeight="15"/>
  <cols>
    <col min="1" max="1" width="1.8515625" style="98" customWidth="1"/>
    <col min="2" max="2" width="24.00390625" style="98" customWidth="1"/>
    <col min="3" max="3" width="13.00390625" style="98" customWidth="1"/>
    <col min="4" max="4" width="11.28125" style="98" customWidth="1"/>
    <col min="5" max="5" width="13.7109375" style="98" bestFit="1" customWidth="1"/>
    <col min="6" max="6" width="12.140625" style="98" customWidth="1"/>
    <col min="7" max="7" width="9.57421875" style="98" bestFit="1" customWidth="1"/>
    <col min="8" max="8" width="9.8515625" style="98" customWidth="1"/>
    <col min="9" max="9" width="15.28125" style="98" bestFit="1" customWidth="1"/>
    <col min="10" max="16384" width="9.140625" style="98" customWidth="1"/>
  </cols>
  <sheetData>
    <row r="5" spans="1:10" ht="15">
      <c r="A5" s="149" t="s">
        <v>268</v>
      </c>
      <c r="B5" s="144"/>
      <c r="C5" s="144"/>
      <c r="D5" s="144"/>
      <c r="E5" s="144"/>
      <c r="F5" s="144"/>
      <c r="G5" s="144"/>
      <c r="H5" s="144"/>
      <c r="I5" s="144"/>
      <c r="J5" s="97"/>
    </row>
    <row r="6" spans="2:10" ht="15">
      <c r="B6" s="97"/>
      <c r="C6" s="97"/>
      <c r="D6" s="97"/>
      <c r="E6" s="97"/>
      <c r="F6" s="97"/>
      <c r="G6" s="97"/>
      <c r="H6" s="97"/>
      <c r="I6" s="97"/>
      <c r="J6" s="97"/>
    </row>
    <row r="7" spans="2:10" ht="15">
      <c r="B7" s="97" t="s">
        <v>269</v>
      </c>
      <c r="C7" s="150" t="s">
        <v>270</v>
      </c>
      <c r="D7" s="150"/>
      <c r="E7" s="150"/>
      <c r="F7" s="150"/>
      <c r="G7" s="150"/>
      <c r="H7" s="150"/>
      <c r="I7" s="150"/>
      <c r="J7" s="97"/>
    </row>
    <row r="8" spans="2:10" ht="15">
      <c r="B8" s="97"/>
      <c r="C8" s="99"/>
      <c r="D8" s="99"/>
      <c r="E8" s="99"/>
      <c r="F8" s="99"/>
      <c r="G8" s="99"/>
      <c r="H8" s="99"/>
      <c r="I8" s="99"/>
      <c r="J8" s="97"/>
    </row>
    <row r="9" spans="2:10" ht="15">
      <c r="B9" s="97" t="s">
        <v>271</v>
      </c>
      <c r="C9" s="150" t="s">
        <v>272</v>
      </c>
      <c r="D9" s="150"/>
      <c r="E9" s="150"/>
      <c r="F9" s="150"/>
      <c r="G9" s="150"/>
      <c r="H9" s="150"/>
      <c r="I9" s="150"/>
      <c r="J9" s="97"/>
    </row>
    <row r="10" spans="2:10" ht="15">
      <c r="B10" s="97"/>
      <c r="C10" s="97"/>
      <c r="D10" s="97"/>
      <c r="E10" s="97"/>
      <c r="F10" s="97"/>
      <c r="G10" s="97"/>
      <c r="H10" s="97"/>
      <c r="I10" s="97"/>
      <c r="J10" s="97"/>
    </row>
    <row r="11" spans="1:10" ht="21">
      <c r="A11" s="151" t="s">
        <v>273</v>
      </c>
      <c r="B11" s="152"/>
      <c r="C11" s="152"/>
      <c r="D11" s="152"/>
      <c r="E11" s="152"/>
      <c r="F11" s="152"/>
      <c r="G11" s="152"/>
      <c r="H11" s="152"/>
      <c r="I11" s="153"/>
      <c r="J11" s="100"/>
    </row>
    <row r="12" spans="1:10" ht="15">
      <c r="A12" s="154" t="s">
        <v>380</v>
      </c>
      <c r="B12" s="155"/>
      <c r="C12" s="155"/>
      <c r="D12" s="155"/>
      <c r="E12" s="155"/>
      <c r="F12" s="155"/>
      <c r="G12" s="155"/>
      <c r="H12" s="155"/>
      <c r="I12" s="155"/>
      <c r="J12" s="97"/>
    </row>
    <row r="13" spans="1:10" ht="15">
      <c r="A13" s="101"/>
      <c r="B13" s="101"/>
      <c r="C13" s="101"/>
      <c r="D13" s="101"/>
      <c r="E13" s="101"/>
      <c r="F13" s="101"/>
      <c r="G13" s="101"/>
      <c r="H13" s="101"/>
      <c r="I13" s="101"/>
      <c r="J13" s="97"/>
    </row>
    <row r="14" spans="2:10" ht="30">
      <c r="B14" s="102"/>
      <c r="C14" s="147" t="s">
        <v>274</v>
      </c>
      <c r="D14" s="147"/>
      <c r="E14" s="147"/>
      <c r="F14" s="147"/>
      <c r="G14" s="147"/>
      <c r="H14" s="103" t="s">
        <v>275</v>
      </c>
      <c r="I14" s="103" t="s">
        <v>276</v>
      </c>
      <c r="J14" s="97"/>
    </row>
    <row r="15" spans="2:10" ht="45">
      <c r="B15" s="104" t="s">
        <v>277</v>
      </c>
      <c r="C15" s="103" t="s">
        <v>278</v>
      </c>
      <c r="D15" s="103" t="s">
        <v>279</v>
      </c>
      <c r="E15" s="105" t="s">
        <v>280</v>
      </c>
      <c r="F15" s="105" t="s">
        <v>281</v>
      </c>
      <c r="G15" s="105" t="s">
        <v>282</v>
      </c>
      <c r="H15" s="102"/>
      <c r="I15" s="102"/>
      <c r="J15" s="97"/>
    </row>
    <row r="16" spans="2:10" ht="30">
      <c r="B16" s="103" t="s">
        <v>283</v>
      </c>
      <c r="C16" s="106">
        <v>2846155.62</v>
      </c>
      <c r="D16" s="106">
        <v>0</v>
      </c>
      <c r="E16" s="106">
        <v>139612</v>
      </c>
      <c r="F16" s="106">
        <v>101136.87</v>
      </c>
      <c r="G16" s="106">
        <v>0</v>
      </c>
      <c r="H16" s="106">
        <v>0</v>
      </c>
      <c r="I16" s="106">
        <v>3086904.49</v>
      </c>
      <c r="J16" s="97"/>
    </row>
    <row r="17" spans="2:10" ht="30">
      <c r="B17" s="103" t="s">
        <v>284</v>
      </c>
      <c r="C17" s="106"/>
      <c r="D17" s="106"/>
      <c r="E17" s="106"/>
      <c r="F17" s="106"/>
      <c r="G17" s="106"/>
      <c r="H17" s="106"/>
      <c r="I17" s="106"/>
      <c r="J17" s="97"/>
    </row>
    <row r="18" spans="2:10" ht="15">
      <c r="B18" s="105" t="s">
        <v>285</v>
      </c>
      <c r="C18" s="106"/>
      <c r="D18" s="106"/>
      <c r="E18" s="106"/>
      <c r="F18" s="106"/>
      <c r="G18" s="106"/>
      <c r="H18" s="106"/>
      <c r="I18" s="106">
        <f>SUM(C18:H18)</f>
        <v>0</v>
      </c>
      <c r="J18" s="97"/>
    </row>
    <row r="19" spans="2:10" ht="30">
      <c r="B19" s="105" t="s">
        <v>286</v>
      </c>
      <c r="C19" s="106"/>
      <c r="D19" s="106"/>
      <c r="E19" s="106"/>
      <c r="F19" s="106"/>
      <c r="G19" s="106"/>
      <c r="H19" s="106"/>
      <c r="I19" s="106">
        <f aca="true" t="shared" si="0" ref="I19:I34">SUM(C19:H19)</f>
        <v>0</v>
      </c>
      <c r="J19" s="97"/>
    </row>
    <row r="20" spans="2:10" ht="30">
      <c r="B20" s="105" t="s">
        <v>287</v>
      </c>
      <c r="C20" s="106"/>
      <c r="D20" s="106"/>
      <c r="E20" s="106"/>
      <c r="F20" s="106"/>
      <c r="G20" s="106"/>
      <c r="H20" s="106"/>
      <c r="I20" s="106">
        <f t="shared" si="0"/>
        <v>0</v>
      </c>
      <c r="J20" s="97"/>
    </row>
    <row r="21" spans="1:10" ht="30">
      <c r="A21" s="107" t="s">
        <v>288</v>
      </c>
      <c r="B21" s="105" t="s">
        <v>289</v>
      </c>
      <c r="C21" s="108"/>
      <c r="D21" s="108"/>
      <c r="E21" s="106"/>
      <c r="F21" s="106"/>
      <c r="G21" s="106"/>
      <c r="H21" s="106"/>
      <c r="I21" s="106">
        <f t="shared" si="0"/>
        <v>0</v>
      </c>
      <c r="J21" s="97"/>
    </row>
    <row r="22" spans="1:10" ht="30">
      <c r="A22" s="107" t="s">
        <v>288</v>
      </c>
      <c r="B22" s="105" t="s">
        <v>290</v>
      </c>
      <c r="C22" s="106"/>
      <c r="D22" s="106"/>
      <c r="E22" s="106"/>
      <c r="F22" s="106"/>
      <c r="G22" s="106"/>
      <c r="H22" s="106"/>
      <c r="I22" s="106">
        <f t="shared" si="0"/>
        <v>0</v>
      </c>
      <c r="J22" s="97"/>
    </row>
    <row r="23" spans="2:10" ht="15">
      <c r="B23" s="105" t="s">
        <v>291</v>
      </c>
      <c r="C23" s="106"/>
      <c r="D23" s="106"/>
      <c r="E23" s="106"/>
      <c r="F23" s="106"/>
      <c r="G23" s="106"/>
      <c r="H23" s="106"/>
      <c r="I23" s="106">
        <f t="shared" si="0"/>
        <v>0</v>
      </c>
      <c r="J23" s="97"/>
    </row>
    <row r="24" spans="1:10" ht="30">
      <c r="A24" s="107" t="s">
        <v>288</v>
      </c>
      <c r="B24" s="105" t="s">
        <v>292</v>
      </c>
      <c r="C24" s="106"/>
      <c r="D24" s="106"/>
      <c r="E24" s="106"/>
      <c r="F24" s="106"/>
      <c r="G24" s="106"/>
      <c r="H24" s="106"/>
      <c r="I24" s="106">
        <f t="shared" si="0"/>
        <v>0</v>
      </c>
      <c r="J24" s="97"/>
    </row>
    <row r="25" spans="1:10" ht="15">
      <c r="A25" s="98" t="s">
        <v>288</v>
      </c>
      <c r="B25" s="105" t="s">
        <v>293</v>
      </c>
      <c r="C25" s="106"/>
      <c r="D25" s="106"/>
      <c r="E25" s="106"/>
      <c r="F25" s="106"/>
      <c r="G25" s="106"/>
      <c r="H25" s="106"/>
      <c r="I25" s="106">
        <f t="shared" si="0"/>
        <v>0</v>
      </c>
      <c r="J25" s="97"/>
    </row>
    <row r="26" spans="1:10" ht="30">
      <c r="A26" s="107" t="s">
        <v>288</v>
      </c>
      <c r="B26" s="105" t="s">
        <v>294</v>
      </c>
      <c r="C26" s="106"/>
      <c r="D26" s="106"/>
      <c r="E26" s="106"/>
      <c r="F26" s="106"/>
      <c r="G26" s="106"/>
      <c r="H26" s="106"/>
      <c r="I26" s="106">
        <f t="shared" si="0"/>
        <v>0</v>
      </c>
      <c r="J26" s="97"/>
    </row>
    <row r="27" spans="2:10" ht="15">
      <c r="B27" s="105" t="s">
        <v>295</v>
      </c>
      <c r="C27" s="106"/>
      <c r="D27" s="106"/>
      <c r="E27" s="106"/>
      <c r="F27" s="106"/>
      <c r="G27" s="106"/>
      <c r="H27" s="106"/>
      <c r="I27" s="106">
        <f t="shared" si="0"/>
        <v>0</v>
      </c>
      <c r="J27" s="97"/>
    </row>
    <row r="28" spans="2:10" ht="60">
      <c r="B28" s="105" t="s">
        <v>296</v>
      </c>
      <c r="C28" s="106"/>
      <c r="D28" s="106"/>
      <c r="E28" s="106"/>
      <c r="F28" s="106"/>
      <c r="G28" s="106"/>
      <c r="H28" s="106"/>
      <c r="I28" s="106">
        <f t="shared" si="0"/>
        <v>0</v>
      </c>
      <c r="J28" s="97"/>
    </row>
    <row r="29" spans="2:10" ht="15">
      <c r="B29" s="105" t="s">
        <v>297</v>
      </c>
      <c r="C29" s="106"/>
      <c r="D29" s="106"/>
      <c r="E29" s="106"/>
      <c r="F29" s="106"/>
      <c r="G29" s="106"/>
      <c r="H29" s="106"/>
      <c r="I29" s="106">
        <f t="shared" si="0"/>
        <v>0</v>
      </c>
      <c r="J29" s="97"/>
    </row>
    <row r="30" spans="2:10" ht="15">
      <c r="B30" s="105" t="s">
        <v>298</v>
      </c>
      <c r="C30" s="106"/>
      <c r="D30" s="106"/>
      <c r="E30" s="106"/>
      <c r="F30" s="106"/>
      <c r="G30" s="106"/>
      <c r="H30" s="106"/>
      <c r="I30" s="106">
        <f t="shared" si="0"/>
        <v>0</v>
      </c>
      <c r="J30" s="97"/>
    </row>
    <row r="31" spans="2:10" ht="30">
      <c r="B31" s="109" t="s">
        <v>299</v>
      </c>
      <c r="C31" s="106"/>
      <c r="D31" s="106"/>
      <c r="E31" s="106"/>
      <c r="F31" s="106"/>
      <c r="G31" s="106"/>
      <c r="H31" s="106"/>
      <c r="I31" s="106">
        <f t="shared" si="0"/>
        <v>0</v>
      </c>
      <c r="J31" s="97"/>
    </row>
    <row r="32" spans="2:10" ht="15">
      <c r="B32" s="105" t="s">
        <v>300</v>
      </c>
      <c r="C32" s="106"/>
      <c r="D32" s="106"/>
      <c r="E32" s="106"/>
      <c r="F32" s="106"/>
      <c r="G32" s="106"/>
      <c r="H32" s="106"/>
      <c r="I32" s="106">
        <f t="shared" si="0"/>
        <v>0</v>
      </c>
      <c r="J32" s="97"/>
    </row>
    <row r="33" spans="2:10" ht="15.75" customHeight="1">
      <c r="B33" s="105" t="s">
        <v>301</v>
      </c>
      <c r="C33" s="106"/>
      <c r="D33" s="106"/>
      <c r="E33" s="106"/>
      <c r="F33" s="106"/>
      <c r="G33" s="106"/>
      <c r="H33" s="106"/>
      <c r="I33" s="106">
        <f t="shared" si="0"/>
        <v>0</v>
      </c>
      <c r="J33" s="97"/>
    </row>
    <row r="34" spans="2:11" ht="21" customHeight="1">
      <c r="B34" s="105" t="s">
        <v>302</v>
      </c>
      <c r="C34" s="106"/>
      <c r="D34" s="106"/>
      <c r="E34" s="106"/>
      <c r="F34" s="106">
        <v>25984</v>
      </c>
      <c r="G34" s="106"/>
      <c r="H34" s="106"/>
      <c r="I34" s="106">
        <f t="shared" si="0"/>
        <v>25984</v>
      </c>
      <c r="J34" s="97"/>
      <c r="K34" s="97"/>
    </row>
    <row r="35" spans="2:9" ht="32.25" customHeight="1">
      <c r="B35" s="105" t="s">
        <v>303</v>
      </c>
      <c r="C35" s="110">
        <v>3000003.17</v>
      </c>
      <c r="D35" s="110">
        <v>39</v>
      </c>
      <c r="E35" s="110">
        <v>139612</v>
      </c>
      <c r="F35" s="110">
        <v>25984.459999999905</v>
      </c>
      <c r="G35" s="110">
        <v>0</v>
      </c>
      <c r="H35" s="110">
        <v>0</v>
      </c>
      <c r="I35" s="110">
        <v>3165638.63</v>
      </c>
    </row>
    <row r="36" spans="2:9" ht="45">
      <c r="B36" s="105" t="s">
        <v>304</v>
      </c>
      <c r="C36" s="106"/>
      <c r="D36" s="106"/>
      <c r="E36" s="108"/>
      <c r="F36" s="106"/>
      <c r="G36" s="106"/>
      <c r="H36" s="106"/>
      <c r="I36" s="106"/>
    </row>
    <row r="37" spans="2:9" ht="30">
      <c r="B37" s="105" t="s">
        <v>287</v>
      </c>
      <c r="C37" s="106"/>
      <c r="D37" s="106"/>
      <c r="E37" s="106"/>
      <c r="F37" s="106"/>
      <c r="G37" s="106"/>
      <c r="H37" s="106"/>
      <c r="I37" s="106">
        <f aca="true" t="shared" si="1" ref="I37:I52">SUM(C37:H37)</f>
        <v>0</v>
      </c>
    </row>
    <row r="38" spans="1:9" ht="45">
      <c r="A38" s="107" t="s">
        <v>288</v>
      </c>
      <c r="B38" s="105" t="s">
        <v>305</v>
      </c>
      <c r="C38" s="106"/>
      <c r="D38" s="106"/>
      <c r="E38" s="106"/>
      <c r="F38" s="106"/>
      <c r="G38" s="106"/>
      <c r="H38" s="106"/>
      <c r="I38" s="106">
        <f t="shared" si="1"/>
        <v>0</v>
      </c>
    </row>
    <row r="39" spans="1:9" ht="33" customHeight="1">
      <c r="A39" s="107" t="s">
        <v>288</v>
      </c>
      <c r="B39" s="105" t="s">
        <v>306</v>
      </c>
      <c r="C39" s="106"/>
      <c r="D39" s="106"/>
      <c r="E39" s="106"/>
      <c r="F39" s="106"/>
      <c r="G39" s="106"/>
      <c r="H39" s="106"/>
      <c r="I39" s="106">
        <f t="shared" si="1"/>
        <v>0</v>
      </c>
    </row>
    <row r="40" spans="2:9" ht="15">
      <c r="B40" s="105" t="s">
        <v>291</v>
      </c>
      <c r="C40" s="106"/>
      <c r="D40" s="106"/>
      <c r="E40" s="106"/>
      <c r="F40" s="106"/>
      <c r="G40" s="106"/>
      <c r="H40" s="106"/>
      <c r="I40" s="106">
        <f t="shared" si="1"/>
        <v>0</v>
      </c>
    </row>
    <row r="41" spans="1:9" ht="30">
      <c r="A41" s="107" t="s">
        <v>288</v>
      </c>
      <c r="B41" s="105" t="s">
        <v>307</v>
      </c>
      <c r="C41" s="108"/>
      <c r="D41" s="108"/>
      <c r="E41" s="106"/>
      <c r="F41" s="106"/>
      <c r="G41" s="106"/>
      <c r="H41" s="106"/>
      <c r="I41" s="106">
        <f>SUM(C41:H41)</f>
        <v>0</v>
      </c>
    </row>
    <row r="42" spans="1:9" ht="30">
      <c r="A42" s="107" t="s">
        <v>288</v>
      </c>
      <c r="B42" s="105" t="s">
        <v>308</v>
      </c>
      <c r="C42" s="106"/>
      <c r="D42" s="106"/>
      <c r="E42" s="106"/>
      <c r="F42" s="106"/>
      <c r="G42" s="106"/>
      <c r="H42" s="106"/>
      <c r="I42" s="106">
        <f t="shared" si="1"/>
        <v>0</v>
      </c>
    </row>
    <row r="43" spans="1:9" ht="30">
      <c r="A43" s="107" t="s">
        <v>288</v>
      </c>
      <c r="B43" s="105" t="s">
        <v>294</v>
      </c>
      <c r="C43" s="106"/>
      <c r="D43" s="106"/>
      <c r="E43" s="106"/>
      <c r="F43" s="106"/>
      <c r="G43" s="106"/>
      <c r="H43" s="106"/>
      <c r="I43" s="106">
        <f t="shared" si="1"/>
        <v>0</v>
      </c>
    </row>
    <row r="44" spans="2:9" ht="15">
      <c r="B44" s="105" t="s">
        <v>295</v>
      </c>
      <c r="C44" s="106"/>
      <c r="D44" s="106"/>
      <c r="E44" s="106"/>
      <c r="F44" s="106"/>
      <c r="G44" s="106"/>
      <c r="H44" s="106"/>
      <c r="I44" s="106">
        <f t="shared" si="1"/>
        <v>0</v>
      </c>
    </row>
    <row r="45" spans="2:9" ht="60">
      <c r="B45" s="105" t="s">
        <v>296</v>
      </c>
      <c r="C45" s="106"/>
      <c r="D45" s="106"/>
      <c r="E45" s="106"/>
      <c r="F45" s="106"/>
      <c r="G45" s="106"/>
      <c r="H45" s="106"/>
      <c r="I45" s="106">
        <f t="shared" si="1"/>
        <v>0</v>
      </c>
    </row>
    <row r="46" spans="2:9" ht="30">
      <c r="B46" s="105" t="s">
        <v>309</v>
      </c>
      <c r="C46" s="106"/>
      <c r="D46" s="106"/>
      <c r="E46" s="106"/>
      <c r="F46" s="106"/>
      <c r="G46" s="106"/>
      <c r="H46" s="106"/>
      <c r="I46" s="106">
        <f t="shared" si="1"/>
        <v>0</v>
      </c>
    </row>
    <row r="47" spans="2:9" ht="15">
      <c r="B47" s="105" t="s">
        <v>310</v>
      </c>
      <c r="C47" s="106"/>
      <c r="D47" s="106"/>
      <c r="E47" s="106"/>
      <c r="F47" s="106"/>
      <c r="G47" s="106"/>
      <c r="H47" s="106"/>
      <c r="I47" s="106">
        <f t="shared" si="1"/>
        <v>0</v>
      </c>
    </row>
    <row r="48" spans="2:9" ht="30">
      <c r="B48" s="109" t="s">
        <v>299</v>
      </c>
      <c r="C48" s="106"/>
      <c r="D48" s="106"/>
      <c r="E48" s="106"/>
      <c r="F48" s="106"/>
      <c r="G48" s="106"/>
      <c r="H48" s="106"/>
      <c r="I48" s="106">
        <f t="shared" si="1"/>
        <v>0</v>
      </c>
    </row>
    <row r="49" spans="2:9" ht="30">
      <c r="B49" s="105" t="s">
        <v>311</v>
      </c>
      <c r="C49" s="106"/>
      <c r="D49" s="106"/>
      <c r="E49" s="106"/>
      <c r="F49" s="106"/>
      <c r="G49" s="106"/>
      <c r="H49" s="106"/>
      <c r="I49" s="106">
        <f t="shared" si="1"/>
        <v>0</v>
      </c>
    </row>
    <row r="50" spans="2:9" ht="15">
      <c r="B50" s="105" t="s">
        <v>312</v>
      </c>
      <c r="C50" s="106"/>
      <c r="D50" s="106"/>
      <c r="E50" s="106"/>
      <c r="F50" s="106"/>
      <c r="G50" s="106"/>
      <c r="H50" s="106"/>
      <c r="I50" s="106">
        <f t="shared" si="1"/>
        <v>0</v>
      </c>
    </row>
    <row r="51" spans="2:9" ht="15">
      <c r="B51" s="105" t="s">
        <v>302</v>
      </c>
      <c r="C51" s="106"/>
      <c r="D51" s="106"/>
      <c r="E51" s="106"/>
      <c r="F51" s="108">
        <f>'BU'!E120</f>
        <v>21147.027121736188</v>
      </c>
      <c r="G51" s="106"/>
      <c r="H51" s="106"/>
      <c r="I51" s="106">
        <f t="shared" si="1"/>
        <v>21147.027121736188</v>
      </c>
    </row>
    <row r="52" spans="2:9" ht="33.75">
      <c r="B52" s="105" t="s">
        <v>381</v>
      </c>
      <c r="C52" s="110">
        <v>3000003.17</v>
      </c>
      <c r="D52" s="110">
        <v>39</v>
      </c>
      <c r="E52" s="110">
        <v>139612</v>
      </c>
      <c r="F52" s="110">
        <f>F51</f>
        <v>21147.027121736188</v>
      </c>
      <c r="G52" s="110">
        <f>SUM(G35:G51)</f>
        <v>0</v>
      </c>
      <c r="H52" s="110">
        <f>SUM(H35:H51)</f>
        <v>0</v>
      </c>
      <c r="I52" s="110">
        <f t="shared" si="1"/>
        <v>3160801.197121736</v>
      </c>
    </row>
    <row r="54" spans="2:9" ht="15">
      <c r="B54" s="143" t="s">
        <v>313</v>
      </c>
      <c r="C54" s="144"/>
      <c r="D54" s="144"/>
      <c r="E54" s="144"/>
      <c r="F54" s="144"/>
      <c r="G54" s="144"/>
      <c r="H54" s="144"/>
      <c r="I54" s="144"/>
    </row>
    <row r="56" spans="2:7" ht="15">
      <c r="B56" s="98" t="s">
        <v>322</v>
      </c>
      <c r="D56" s="98" t="s">
        <v>314</v>
      </c>
      <c r="G56" s="98" t="s">
        <v>315</v>
      </c>
    </row>
    <row r="57" spans="4:7" ht="15">
      <c r="D57" s="98" t="s">
        <v>316</v>
      </c>
      <c r="G57" s="98" t="s">
        <v>317</v>
      </c>
    </row>
    <row r="58" spans="2:7" ht="15">
      <c r="B58" s="98" t="s">
        <v>323</v>
      </c>
      <c r="D58" s="98" t="s">
        <v>318</v>
      </c>
      <c r="G58" s="98" t="s">
        <v>319</v>
      </c>
    </row>
    <row r="61" spans="2:9" ht="15">
      <c r="B61" s="145" t="s">
        <v>320</v>
      </c>
      <c r="C61" s="146"/>
      <c r="G61" s="147" t="s">
        <v>321</v>
      </c>
      <c r="H61" s="147"/>
      <c r="I61" s="147"/>
    </row>
    <row r="62" spans="2:9" ht="15">
      <c r="B62" s="148"/>
      <c r="C62" s="148"/>
      <c r="G62" s="147"/>
      <c r="H62" s="147"/>
      <c r="I62" s="147"/>
    </row>
  </sheetData>
  <sheetProtection password="DC9E" sheet="1" objects="1" scenarios="1"/>
  <mergeCells count="11">
    <mergeCell ref="C14:G14"/>
    <mergeCell ref="A5:I5"/>
    <mergeCell ref="C7:I7"/>
    <mergeCell ref="C9:I9"/>
    <mergeCell ref="A11:I11"/>
    <mergeCell ref="A12:I12"/>
    <mergeCell ref="B54:I54"/>
    <mergeCell ref="B61:C61"/>
    <mergeCell ref="G61:I61"/>
    <mergeCell ref="B62:C62"/>
    <mergeCell ref="G62:I62"/>
  </mergeCells>
  <printOptions/>
  <pageMargins left="0.7" right="0.7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23"/>
  <sheetViews>
    <sheetView tabSelected="1" view="pageBreakPreview" zoomScale="130" zoomScaleSheetLayoutView="130" zoomScalePageLayoutView="0" workbookViewId="0" topLeftCell="B4">
      <selection activeCell="B8" sqref="B8:F8"/>
    </sheetView>
  </sheetViews>
  <sheetFormatPr defaultColWidth="9.140625" defaultRowHeight="15"/>
  <cols>
    <col min="1" max="1" width="0.71875" style="4" customWidth="1"/>
    <col min="2" max="2" width="10.57421875" style="4" customWidth="1"/>
    <col min="3" max="3" width="53.28125" style="22" customWidth="1"/>
    <col min="4" max="4" width="9.140625" style="4" customWidth="1"/>
    <col min="5" max="5" width="14.7109375" style="130" customWidth="1"/>
    <col min="6" max="6" width="15.28125" style="56" customWidth="1"/>
    <col min="7" max="7" width="0.71875" style="4" customWidth="1"/>
    <col min="8" max="8" width="9.140625" style="4" customWidth="1"/>
    <col min="9" max="9" width="10.28125" style="4" bestFit="1" customWidth="1"/>
    <col min="10" max="10" width="11.28125" style="4" bestFit="1" customWidth="1"/>
    <col min="11" max="16384" width="9.140625" style="4" customWidth="1"/>
  </cols>
  <sheetData>
    <row r="1" spans="2:6" ht="15">
      <c r="B1" s="1"/>
      <c r="C1" s="2"/>
      <c r="D1" s="1"/>
      <c r="E1" s="116"/>
      <c r="F1" s="41"/>
    </row>
    <row r="2" spans="2:6" ht="15">
      <c r="B2" s="1"/>
      <c r="C2" s="2"/>
      <c r="D2" s="1"/>
      <c r="E2" s="116"/>
      <c r="F2" s="41"/>
    </row>
    <row r="3" spans="2:6" ht="15">
      <c r="B3" s="1"/>
      <c r="C3" s="2"/>
      <c r="D3" s="1"/>
      <c r="E3" s="116"/>
      <c r="F3" s="41"/>
    </row>
    <row r="4" spans="2:6" ht="15">
      <c r="B4" s="1"/>
      <c r="C4" s="2"/>
      <c r="D4" s="1"/>
      <c r="E4" s="116"/>
      <c r="F4" s="41"/>
    </row>
    <row r="5" spans="2:6" ht="15">
      <c r="B5" s="1"/>
      <c r="C5" s="2"/>
      <c r="D5" s="1"/>
      <c r="E5" s="116"/>
      <c r="F5" s="41"/>
    </row>
    <row r="6" spans="2:6" ht="15">
      <c r="B6" s="1"/>
      <c r="C6" s="2"/>
      <c r="D6" s="1"/>
      <c r="E6" s="116"/>
      <c r="F6" s="41"/>
    </row>
    <row r="7" spans="2:6" ht="12.75">
      <c r="B7" s="132" t="s">
        <v>0</v>
      </c>
      <c r="C7" s="133"/>
      <c r="D7" s="133"/>
      <c r="E7" s="133"/>
      <c r="F7" s="133"/>
    </row>
    <row r="8" spans="2:6" ht="13.5">
      <c r="B8" s="132" t="s">
        <v>382</v>
      </c>
      <c r="C8" s="133"/>
      <c r="D8" s="133"/>
      <c r="E8" s="133"/>
      <c r="F8" s="133"/>
    </row>
    <row r="9" spans="2:6" ht="12.75">
      <c r="B9" s="132" t="s">
        <v>258</v>
      </c>
      <c r="C9" s="133"/>
      <c r="D9" s="133"/>
      <c r="E9" s="133"/>
      <c r="F9" s="133"/>
    </row>
    <row r="10" spans="2:6" ht="12.75">
      <c r="B10" s="112"/>
      <c r="C10" s="113"/>
      <c r="D10" s="113"/>
      <c r="E10" s="117"/>
      <c r="F10" s="112"/>
    </row>
    <row r="11" spans="2:6" ht="18">
      <c r="B11" s="134" t="s">
        <v>324</v>
      </c>
      <c r="C11" s="134"/>
      <c r="D11" s="134"/>
      <c r="E11" s="135"/>
      <c r="F11" s="134"/>
    </row>
    <row r="12" spans="2:6" ht="18">
      <c r="B12" s="136" t="s">
        <v>377</v>
      </c>
      <c r="C12" s="137"/>
      <c r="D12" s="137"/>
      <c r="E12" s="138"/>
      <c r="F12" s="137"/>
    </row>
    <row r="13" spans="2:6" ht="15">
      <c r="B13" s="156" t="s">
        <v>2</v>
      </c>
      <c r="C13" s="156"/>
      <c r="D13" s="156"/>
      <c r="E13" s="156"/>
      <c r="F13" s="156"/>
    </row>
    <row r="14" spans="2:6" ht="12.75">
      <c r="B14" s="139" t="s">
        <v>3</v>
      </c>
      <c r="C14" s="139" t="s">
        <v>4</v>
      </c>
      <c r="D14" s="139" t="s">
        <v>5</v>
      </c>
      <c r="E14" s="139" t="s">
        <v>6</v>
      </c>
      <c r="F14" s="139"/>
    </row>
    <row r="15" spans="2:6" ht="12.75">
      <c r="B15" s="139"/>
      <c r="C15" s="139"/>
      <c r="D15" s="139"/>
      <c r="E15" s="42" t="s">
        <v>7</v>
      </c>
      <c r="F15" s="8" t="s">
        <v>8</v>
      </c>
    </row>
    <row r="16" spans="2:6" ht="12.75">
      <c r="B16" s="43">
        <v>1</v>
      </c>
      <c r="C16" s="43">
        <v>2</v>
      </c>
      <c r="D16" s="43">
        <v>3</v>
      </c>
      <c r="E16" s="44">
        <v>4</v>
      </c>
      <c r="F16" s="9">
        <v>5</v>
      </c>
    </row>
    <row r="17" spans="2:6" ht="15">
      <c r="B17" s="118" t="s">
        <v>325</v>
      </c>
      <c r="C17" s="46" t="s">
        <v>326</v>
      </c>
      <c r="D17" s="47"/>
      <c r="E17" s="119">
        <f>+E18-E23</f>
        <v>312219.1700000004</v>
      </c>
      <c r="F17" s="119">
        <f>+F18-F23</f>
        <v>206557.27000000002</v>
      </c>
    </row>
    <row r="18" spans="2:6" ht="13.5">
      <c r="B18" s="120">
        <v>1</v>
      </c>
      <c r="C18" s="121" t="s">
        <v>327</v>
      </c>
      <c r="D18" s="47"/>
      <c r="E18" s="122">
        <f>SUM(E19:E22)</f>
        <v>3215861.39</v>
      </c>
      <c r="F18" s="122">
        <f>SUM(F19:F22)</f>
        <v>3397792.01</v>
      </c>
    </row>
    <row r="19" spans="2:6" ht="12.75">
      <c r="B19" s="123"/>
      <c r="C19" s="50" t="s">
        <v>328</v>
      </c>
      <c r="D19" s="47"/>
      <c r="E19" s="124">
        <v>2976852.91</v>
      </c>
      <c r="F19" s="124">
        <v>2266562.77</v>
      </c>
    </row>
    <row r="20" spans="2:6" ht="12.75">
      <c r="B20" s="123"/>
      <c r="C20" s="51" t="s">
        <v>329</v>
      </c>
      <c r="D20" s="47"/>
      <c r="E20" s="124">
        <v>71702</v>
      </c>
      <c r="F20" s="124">
        <v>47870</v>
      </c>
    </row>
    <row r="21" spans="2:6" ht="12.75">
      <c r="B21" s="123"/>
      <c r="C21" s="50" t="s">
        <v>330</v>
      </c>
      <c r="D21" s="47"/>
      <c r="E21" s="125">
        <v>77066.17</v>
      </c>
      <c r="F21" s="125">
        <v>0</v>
      </c>
    </row>
    <row r="22" spans="2:6" ht="12.75">
      <c r="B22" s="123"/>
      <c r="C22" s="51" t="s">
        <v>331</v>
      </c>
      <c r="D22" s="47"/>
      <c r="E22" s="126">
        <v>90240.31</v>
      </c>
      <c r="F22" s="126">
        <v>1083359.24</v>
      </c>
    </row>
    <row r="23" spans="2:6" ht="13.5">
      <c r="B23" s="120">
        <v>2</v>
      </c>
      <c r="C23" s="121" t="s">
        <v>332</v>
      </c>
      <c r="D23" s="47"/>
      <c r="E23" s="122">
        <f>SUM(E24:E31)</f>
        <v>2903642.2199999997</v>
      </c>
      <c r="F23" s="122">
        <f>SUM(F24:F31)</f>
        <v>3191234.7399999998</v>
      </c>
    </row>
    <row r="24" spans="2:6" ht="12.75">
      <c r="B24" s="48"/>
      <c r="C24" s="50" t="s">
        <v>333</v>
      </c>
      <c r="D24" s="47"/>
      <c r="E24" s="124">
        <v>1152908.8</v>
      </c>
      <c r="F24" s="124">
        <v>872327.6</v>
      </c>
    </row>
    <row r="25" spans="2:6" ht="25.5">
      <c r="B25" s="48"/>
      <c r="C25" s="51" t="s">
        <v>334</v>
      </c>
      <c r="D25" s="47"/>
      <c r="E25" s="124">
        <v>193797.14</v>
      </c>
      <c r="F25" s="124">
        <v>115245.03</v>
      </c>
    </row>
    <row r="26" spans="2:6" ht="12.75">
      <c r="B26" s="48"/>
      <c r="C26" s="50" t="s">
        <v>335</v>
      </c>
      <c r="D26" s="47"/>
      <c r="E26" s="124">
        <v>417848.84</v>
      </c>
      <c r="F26" s="124">
        <v>502045.63</v>
      </c>
    </row>
    <row r="27" spans="2:6" ht="12.75">
      <c r="B27" s="48"/>
      <c r="C27" s="51" t="s">
        <v>336</v>
      </c>
      <c r="D27" s="47"/>
      <c r="E27" s="124">
        <v>295027.56</v>
      </c>
      <c r="F27" s="124">
        <v>113052.89</v>
      </c>
    </row>
    <row r="28" spans="2:6" ht="12.75">
      <c r="B28" s="48"/>
      <c r="C28" s="50" t="s">
        <v>337</v>
      </c>
      <c r="D28" s="47"/>
      <c r="E28" s="124">
        <v>10581.29</v>
      </c>
      <c r="F28" s="124">
        <v>4050</v>
      </c>
    </row>
    <row r="29" spans="2:6" ht="12.75">
      <c r="B29" s="48"/>
      <c r="C29" s="50" t="s">
        <v>338</v>
      </c>
      <c r="D29" s="47"/>
      <c r="E29" s="124">
        <v>252821</v>
      </c>
      <c r="F29" s="124">
        <v>20196.51</v>
      </c>
    </row>
    <row r="30" spans="2:6" ht="12.75">
      <c r="B30" s="48"/>
      <c r="C30" s="50" t="s">
        <v>339</v>
      </c>
      <c r="D30" s="47"/>
      <c r="E30" s="124">
        <v>488777.05</v>
      </c>
      <c r="F30" s="124">
        <v>1489104.1099999999</v>
      </c>
    </row>
    <row r="31" spans="2:6" ht="12.75">
      <c r="B31" s="48"/>
      <c r="C31" s="50" t="s">
        <v>340</v>
      </c>
      <c r="D31" s="47"/>
      <c r="E31" s="124">
        <v>91880.54000000001</v>
      </c>
      <c r="F31" s="124">
        <v>75212.97</v>
      </c>
    </row>
    <row r="32" spans="2:6" ht="13.5">
      <c r="B32" s="120">
        <v>3</v>
      </c>
      <c r="C32" s="121" t="s">
        <v>341</v>
      </c>
      <c r="D32" s="47"/>
      <c r="E32" s="122">
        <f>+E18-E23</f>
        <v>312219.1700000004</v>
      </c>
      <c r="F32" s="122">
        <f>+F18-F23</f>
        <v>206557.27000000002</v>
      </c>
    </row>
    <row r="33" spans="2:6" ht="15">
      <c r="B33" s="118" t="s">
        <v>342</v>
      </c>
      <c r="C33" s="46" t="s">
        <v>343</v>
      </c>
      <c r="D33" s="47"/>
      <c r="E33" s="119">
        <f>+E34-E40</f>
        <v>-750360.1699999999</v>
      </c>
      <c r="F33" s="119">
        <f>+F34-F40</f>
        <v>-238835.67999999988</v>
      </c>
    </row>
    <row r="34" spans="2:6" ht="13.5">
      <c r="B34" s="120">
        <v>1</v>
      </c>
      <c r="C34" s="121" t="s">
        <v>344</v>
      </c>
      <c r="D34" s="47"/>
      <c r="E34" s="122">
        <f>SUM(E35:E39)</f>
        <v>740634.5700000001</v>
      </c>
      <c r="F34" s="122">
        <f>SUM(F35:F39)</f>
        <v>474244.35000000003</v>
      </c>
    </row>
    <row r="35" spans="2:6" ht="12.75">
      <c r="B35" s="48"/>
      <c r="C35" s="50" t="s">
        <v>345</v>
      </c>
      <c r="D35" s="47"/>
      <c r="E35" s="124">
        <v>0</v>
      </c>
      <c r="F35" s="124">
        <v>34830.85</v>
      </c>
    </row>
    <row r="36" spans="2:6" ht="12.75">
      <c r="B36" s="48"/>
      <c r="C36" s="51" t="s">
        <v>346</v>
      </c>
      <c r="D36" s="47"/>
      <c r="E36" s="124">
        <v>1993.64</v>
      </c>
      <c r="F36" s="124">
        <v>12733.23</v>
      </c>
    </row>
    <row r="37" spans="2:6" ht="12.75">
      <c r="B37" s="48"/>
      <c r="C37" s="50" t="s">
        <v>347</v>
      </c>
      <c r="D37" s="47"/>
      <c r="E37" s="124">
        <v>0</v>
      </c>
      <c r="F37" s="124">
        <v>1.12</v>
      </c>
    </row>
    <row r="38" spans="2:6" ht="12.75">
      <c r="B38" s="48"/>
      <c r="C38" s="50" t="s">
        <v>348</v>
      </c>
      <c r="D38" s="47"/>
      <c r="E38" s="124">
        <v>0</v>
      </c>
      <c r="F38" s="124">
        <v>0</v>
      </c>
    </row>
    <row r="39" spans="2:6" ht="12.75">
      <c r="B39" s="48"/>
      <c r="C39" s="50" t="s">
        <v>349</v>
      </c>
      <c r="D39" s="47"/>
      <c r="E39" s="124">
        <v>738640.93</v>
      </c>
      <c r="F39" s="124">
        <v>426679.15</v>
      </c>
    </row>
    <row r="40" spans="2:6" ht="13.5">
      <c r="B40" s="120">
        <v>2</v>
      </c>
      <c r="C40" s="121" t="s">
        <v>350</v>
      </c>
      <c r="D40" s="47"/>
      <c r="E40" s="122">
        <f>SUM(E41:E48)</f>
        <v>1490994.74</v>
      </c>
      <c r="F40" s="122">
        <f>SUM(F41:F48)</f>
        <v>713080.0299999999</v>
      </c>
    </row>
    <row r="41" spans="2:6" ht="12.75">
      <c r="B41" s="48"/>
      <c r="C41" s="50" t="s">
        <v>351</v>
      </c>
      <c r="D41" s="47"/>
      <c r="E41" s="124">
        <v>0</v>
      </c>
      <c r="F41" s="124">
        <v>0</v>
      </c>
    </row>
    <row r="42" spans="2:6" ht="25.5">
      <c r="B42" s="48"/>
      <c r="C42" s="51" t="s">
        <v>352</v>
      </c>
      <c r="D42" s="47"/>
      <c r="E42" s="124">
        <v>0</v>
      </c>
      <c r="F42" s="124">
        <v>0</v>
      </c>
    </row>
    <row r="43" spans="2:6" ht="25.5">
      <c r="B43" s="48"/>
      <c r="C43" s="51" t="s">
        <v>353</v>
      </c>
      <c r="D43" s="47"/>
      <c r="E43" s="124">
        <v>0</v>
      </c>
      <c r="F43" s="124">
        <v>0</v>
      </c>
    </row>
    <row r="44" spans="2:6" ht="25.5">
      <c r="B44" s="48"/>
      <c r="C44" s="51" t="s">
        <v>354</v>
      </c>
      <c r="D44" s="47"/>
      <c r="E44" s="124">
        <v>0</v>
      </c>
      <c r="F44" s="124">
        <v>0</v>
      </c>
    </row>
    <row r="45" spans="2:6" ht="25.5">
      <c r="B45" s="48"/>
      <c r="C45" s="51" t="s">
        <v>355</v>
      </c>
      <c r="D45" s="47"/>
      <c r="E45" s="124">
        <v>0</v>
      </c>
      <c r="F45" s="124">
        <v>0</v>
      </c>
    </row>
    <row r="46" spans="2:6" ht="25.5">
      <c r="B46" s="48"/>
      <c r="C46" s="51" t="s">
        <v>356</v>
      </c>
      <c r="D46" s="47"/>
      <c r="E46" s="124">
        <v>1500000</v>
      </c>
      <c r="F46" s="124">
        <v>690000</v>
      </c>
    </row>
    <row r="47" spans="2:6" ht="12.75">
      <c r="B47" s="48"/>
      <c r="C47" s="51" t="s">
        <v>357</v>
      </c>
      <c r="D47" s="47"/>
      <c r="E47" s="124">
        <v>10068.92</v>
      </c>
      <c r="F47" s="124">
        <v>9896.69</v>
      </c>
    </row>
    <row r="48" spans="2:6" ht="12.75">
      <c r="B48" s="48"/>
      <c r="C48" s="51" t="s">
        <v>358</v>
      </c>
      <c r="D48" s="47"/>
      <c r="E48" s="124">
        <v>-19074.18</v>
      </c>
      <c r="F48" s="124">
        <v>13183.34</v>
      </c>
    </row>
    <row r="49" spans="2:6" ht="15">
      <c r="B49" s="120">
        <v>3</v>
      </c>
      <c r="C49" s="121" t="s">
        <v>359</v>
      </c>
      <c r="D49" s="47"/>
      <c r="E49" s="119">
        <f>+E34-E40</f>
        <v>-750360.1699999999</v>
      </c>
      <c r="F49" s="119">
        <f>+F34-F40</f>
        <v>-238835.67999999988</v>
      </c>
    </row>
    <row r="50" spans="2:6" ht="15">
      <c r="B50" s="118" t="s">
        <v>360</v>
      </c>
      <c r="C50" s="46" t="s">
        <v>361</v>
      </c>
      <c r="D50" s="47"/>
      <c r="E50" s="119">
        <f>+E51-E56</f>
        <v>450069.02</v>
      </c>
      <c r="F50" s="119">
        <f>+F51-F56</f>
        <v>12323.36999999998</v>
      </c>
    </row>
    <row r="51" spans="2:6" ht="13.5">
      <c r="B51" s="120">
        <v>1</v>
      </c>
      <c r="C51" s="121" t="s">
        <v>362</v>
      </c>
      <c r="D51" s="47"/>
      <c r="E51" s="122">
        <f>SUM(E52:E55)</f>
        <v>650000</v>
      </c>
      <c r="F51" s="122">
        <f>SUM(F52:F55)</f>
        <v>104455.79999999999</v>
      </c>
    </row>
    <row r="52" spans="2:6" ht="12.75">
      <c r="B52" s="48"/>
      <c r="C52" s="50" t="s">
        <v>363</v>
      </c>
      <c r="D52" s="47"/>
      <c r="E52" s="124">
        <v>500000</v>
      </c>
      <c r="F52" s="124">
        <v>0</v>
      </c>
    </row>
    <row r="53" spans="2:6" ht="12.75">
      <c r="B53" s="48"/>
      <c r="C53" s="50" t="s">
        <v>364</v>
      </c>
      <c r="D53" s="47"/>
      <c r="E53" s="124">
        <v>150000</v>
      </c>
      <c r="F53" s="124">
        <v>50000</v>
      </c>
    </row>
    <row r="54" spans="2:6" ht="12.75">
      <c r="B54" s="48"/>
      <c r="C54" s="50" t="s">
        <v>365</v>
      </c>
      <c r="D54" s="47"/>
      <c r="E54" s="124">
        <v>0</v>
      </c>
      <c r="F54" s="124">
        <v>1745.27</v>
      </c>
    </row>
    <row r="55" spans="2:9" ht="15">
      <c r="B55" s="48"/>
      <c r="C55" s="50" t="s">
        <v>366</v>
      </c>
      <c r="D55" s="47"/>
      <c r="E55" s="124">
        <v>0</v>
      </c>
      <c r="F55" s="124">
        <v>52710.53</v>
      </c>
      <c r="I55" s="21"/>
    </row>
    <row r="56" spans="2:6" ht="13.5">
      <c r="B56" s="120">
        <v>2</v>
      </c>
      <c r="C56" s="121" t="s">
        <v>367</v>
      </c>
      <c r="D56" s="47"/>
      <c r="E56" s="122">
        <f>SUM(E57:E60)</f>
        <v>199930.98</v>
      </c>
      <c r="F56" s="122">
        <f>SUM(F57:F60)</f>
        <v>92132.43000000001</v>
      </c>
    </row>
    <row r="57" spans="2:6" ht="12.75">
      <c r="B57" s="48"/>
      <c r="C57" s="50" t="s">
        <v>368</v>
      </c>
      <c r="D57" s="47"/>
      <c r="E57" s="124">
        <v>0</v>
      </c>
      <c r="F57" s="124">
        <v>0</v>
      </c>
    </row>
    <row r="58" spans="2:6" ht="12.75">
      <c r="B58" s="48"/>
      <c r="C58" s="50" t="s">
        <v>369</v>
      </c>
      <c r="D58" s="47"/>
      <c r="E58" s="124">
        <v>50881.06</v>
      </c>
      <c r="F58" s="124">
        <v>36029.55</v>
      </c>
    </row>
    <row r="59" spans="2:6" ht="12.75">
      <c r="B59" s="48"/>
      <c r="C59" s="50" t="s">
        <v>370</v>
      </c>
      <c r="D59" s="47"/>
      <c r="E59" s="124">
        <v>147538.88</v>
      </c>
      <c r="F59" s="124">
        <v>29271.32</v>
      </c>
    </row>
    <row r="60" spans="2:6" ht="12.75">
      <c r="B60" s="45"/>
      <c r="C60" s="50" t="s">
        <v>371</v>
      </c>
      <c r="D60" s="47"/>
      <c r="E60" s="124">
        <v>1511.04</v>
      </c>
      <c r="F60" s="124">
        <v>26831.56</v>
      </c>
    </row>
    <row r="61" spans="2:8" ht="13.5">
      <c r="B61" s="120">
        <v>3</v>
      </c>
      <c r="C61" s="121" t="s">
        <v>372</v>
      </c>
      <c r="D61" s="47"/>
      <c r="E61" s="122">
        <f>+E51-E56</f>
        <v>450069.02</v>
      </c>
      <c r="F61" s="122">
        <f>+F51-F56</f>
        <v>12323.36999999998</v>
      </c>
      <c r="H61" s="22"/>
    </row>
    <row r="62" spans="2:6" ht="15">
      <c r="B62" s="48"/>
      <c r="C62" s="49"/>
      <c r="D62" s="47"/>
      <c r="E62" s="127">
        <v>0</v>
      </c>
      <c r="F62" s="127"/>
    </row>
    <row r="63" spans="2:6" ht="15">
      <c r="B63" s="118" t="s">
        <v>373</v>
      </c>
      <c r="C63" s="46" t="s">
        <v>374</v>
      </c>
      <c r="D63" s="47"/>
      <c r="E63" s="119">
        <f>+E17+E33+E50</f>
        <v>11928.020000000484</v>
      </c>
      <c r="F63" s="119">
        <f>+F17+F33+F50</f>
        <v>-19955.039999999877</v>
      </c>
    </row>
    <row r="64" spans="2:6" ht="15">
      <c r="B64" s="48"/>
      <c r="C64" s="49"/>
      <c r="D64" s="47"/>
      <c r="E64" s="127"/>
      <c r="F64" s="127"/>
    </row>
    <row r="65" spans="2:6" ht="16.5" customHeight="1">
      <c r="B65" s="48"/>
      <c r="C65" s="49" t="s">
        <v>375</v>
      </c>
      <c r="D65" s="47"/>
      <c r="E65" s="128">
        <f>+E66+E63</f>
        <v>61454.36000000048</v>
      </c>
      <c r="F65" s="128">
        <f>+F66+F63</f>
        <v>49526.96000000012</v>
      </c>
    </row>
    <row r="66" spans="2:6" ht="16.5" customHeight="1">
      <c r="B66" s="48"/>
      <c r="C66" s="49" t="s">
        <v>376</v>
      </c>
      <c r="D66" s="47"/>
      <c r="E66" s="129">
        <v>49526.34</v>
      </c>
      <c r="F66" s="129">
        <f>69326+156</f>
        <v>69482</v>
      </c>
    </row>
    <row r="67" spans="2:11" ht="16.5" customHeight="1">
      <c r="B67" s="111"/>
      <c r="C67" s="26"/>
      <c r="K67" s="22"/>
    </row>
    <row r="68" spans="2:6" ht="18.75" customHeight="1">
      <c r="B68" s="131" t="s">
        <v>378</v>
      </c>
      <c r="C68" s="131"/>
      <c r="D68" s="131"/>
      <c r="E68" s="131"/>
      <c r="F68" s="131"/>
    </row>
    <row r="69" spans="2:6" ht="18.75" customHeight="1">
      <c r="B69" s="131" t="s">
        <v>379</v>
      </c>
      <c r="C69" s="131"/>
      <c r="D69" s="131"/>
      <c r="E69" s="131"/>
      <c r="F69" s="131"/>
    </row>
    <row r="70" spans="2:3" ht="21.75" customHeight="1">
      <c r="B70" s="111"/>
      <c r="C70" s="26"/>
    </row>
    <row r="71" spans="2:3" ht="31.5" customHeight="1">
      <c r="B71" s="111"/>
      <c r="C71" s="26"/>
    </row>
    <row r="72" spans="2:3" ht="16.5" customHeight="1">
      <c r="B72" s="111"/>
      <c r="C72" s="26"/>
    </row>
    <row r="73" spans="2:3" ht="18.75" customHeight="1">
      <c r="B73" s="111"/>
      <c r="C73" s="26"/>
    </row>
    <row r="74" spans="2:3" ht="18.75" customHeight="1">
      <c r="B74" s="111"/>
      <c r="C74" s="26"/>
    </row>
    <row r="75" spans="2:3" ht="18.75" customHeight="1">
      <c r="B75" s="111"/>
      <c r="C75" s="26"/>
    </row>
    <row r="76" spans="2:3" ht="18.75" customHeight="1">
      <c r="B76" s="111"/>
      <c r="C76" s="26"/>
    </row>
    <row r="77" spans="2:3" ht="18.75" customHeight="1">
      <c r="B77" s="111"/>
      <c r="C77" s="26"/>
    </row>
    <row r="78" spans="2:3" ht="18.75" customHeight="1">
      <c r="B78" s="111"/>
      <c r="C78" s="26"/>
    </row>
    <row r="79" spans="2:3" ht="18.75" customHeight="1">
      <c r="B79" s="111"/>
      <c r="C79" s="26"/>
    </row>
    <row r="80" spans="2:3" ht="18.75" customHeight="1">
      <c r="B80" s="111"/>
      <c r="C80" s="26"/>
    </row>
    <row r="81" spans="2:3" s="4" customFormat="1" ht="12.75">
      <c r="B81" s="111"/>
      <c r="C81" s="26"/>
    </row>
    <row r="82" spans="2:3" s="4" customFormat="1" ht="12.75">
      <c r="B82" s="111"/>
      <c r="C82" s="26"/>
    </row>
    <row r="83" spans="2:3" s="4" customFormat="1" ht="12.75">
      <c r="B83" s="111"/>
      <c r="C83" s="26"/>
    </row>
    <row r="84" spans="2:3" s="4" customFormat="1" ht="12.75">
      <c r="B84" s="111"/>
      <c r="C84" s="26"/>
    </row>
    <row r="85" spans="2:3" s="4" customFormat="1" ht="12.75">
      <c r="B85" s="111"/>
      <c r="C85" s="26"/>
    </row>
    <row r="86" spans="2:3" s="4" customFormat="1" ht="12.75">
      <c r="B86" s="111"/>
      <c r="C86" s="26"/>
    </row>
    <row r="87" spans="2:3" s="4" customFormat="1" ht="12.75">
      <c r="B87" s="111"/>
      <c r="C87" s="26"/>
    </row>
    <row r="88" spans="2:3" s="4" customFormat="1" ht="12.75">
      <c r="B88" s="111"/>
      <c r="C88" s="26"/>
    </row>
    <row r="89" spans="2:3" s="4" customFormat="1" ht="12.75">
      <c r="B89" s="111"/>
      <c r="C89" s="26"/>
    </row>
    <row r="90" spans="2:3" s="4" customFormat="1" ht="12.75">
      <c r="B90" s="111"/>
      <c r="C90" s="26"/>
    </row>
    <row r="91" spans="2:3" s="4" customFormat="1" ht="12.75">
      <c r="B91" s="111"/>
      <c r="C91" s="26"/>
    </row>
    <row r="92" spans="2:3" s="4" customFormat="1" ht="12.75">
      <c r="B92" s="111"/>
      <c r="C92" s="26"/>
    </row>
    <row r="93" spans="2:3" s="4" customFormat="1" ht="12.75">
      <c r="B93" s="111"/>
      <c r="C93" s="26"/>
    </row>
    <row r="94" spans="2:3" s="4" customFormat="1" ht="12.75">
      <c r="B94" s="111"/>
      <c r="C94" s="26"/>
    </row>
    <row r="95" spans="2:3" s="4" customFormat="1" ht="12.75">
      <c r="B95" s="111"/>
      <c r="C95" s="26"/>
    </row>
    <row r="96" spans="2:3" s="4" customFormat="1" ht="12.75">
      <c r="B96" s="111"/>
      <c r="C96" s="26"/>
    </row>
    <row r="97" spans="2:3" s="4" customFormat="1" ht="12.75">
      <c r="B97" s="111"/>
      <c r="C97" s="26"/>
    </row>
    <row r="98" spans="2:3" s="4" customFormat="1" ht="12.75">
      <c r="B98" s="111"/>
      <c r="C98" s="26"/>
    </row>
    <row r="99" spans="2:3" s="4" customFormat="1" ht="12.75">
      <c r="B99" s="111"/>
      <c r="C99" s="26"/>
    </row>
    <row r="100" spans="2:3" s="4" customFormat="1" ht="12.75">
      <c r="B100" s="111"/>
      <c r="C100" s="26"/>
    </row>
    <row r="101" spans="2:3" s="4" customFormat="1" ht="12.75">
      <c r="B101" s="111"/>
      <c r="C101" s="26"/>
    </row>
    <row r="102" spans="2:3" s="4" customFormat="1" ht="12.75">
      <c r="B102" s="111"/>
      <c r="C102" s="26"/>
    </row>
    <row r="103" spans="2:3" s="4" customFormat="1" ht="12.75">
      <c r="B103" s="111"/>
      <c r="C103" s="26"/>
    </row>
    <row r="104" spans="2:3" s="4" customFormat="1" ht="12.75">
      <c r="B104" s="111"/>
      <c r="C104" s="26"/>
    </row>
    <row r="105" spans="2:3" s="4" customFormat="1" ht="12.75">
      <c r="B105" s="111"/>
      <c r="C105" s="26"/>
    </row>
    <row r="106" spans="2:3" s="4" customFormat="1" ht="12.75">
      <c r="B106" s="111"/>
      <c r="C106" s="26"/>
    </row>
    <row r="107" spans="2:3" s="4" customFormat="1" ht="12.75">
      <c r="B107" s="111"/>
      <c r="C107" s="26"/>
    </row>
    <row r="108" spans="2:3" s="4" customFormat="1" ht="12.75">
      <c r="B108" s="111"/>
      <c r="C108" s="26"/>
    </row>
    <row r="109" spans="2:3" s="4" customFormat="1" ht="12.75">
      <c r="B109" s="111"/>
      <c r="C109" s="26"/>
    </row>
    <row r="110" spans="2:3" s="4" customFormat="1" ht="12.75">
      <c r="B110" s="111"/>
      <c r="C110" s="26"/>
    </row>
    <row r="111" spans="2:3" s="4" customFormat="1" ht="12.75">
      <c r="B111" s="111"/>
      <c r="C111" s="26"/>
    </row>
    <row r="112" spans="2:3" s="4" customFormat="1" ht="12.75">
      <c r="B112" s="111"/>
      <c r="C112" s="26"/>
    </row>
    <row r="113" spans="2:3" s="4" customFormat="1" ht="12.75">
      <c r="B113" s="111"/>
      <c r="C113" s="26"/>
    </row>
    <row r="114" spans="2:3" s="4" customFormat="1" ht="12.75">
      <c r="B114" s="111"/>
      <c r="C114" s="26"/>
    </row>
    <row r="115" spans="2:3" s="4" customFormat="1" ht="12.75">
      <c r="B115" s="111"/>
      <c r="C115" s="26"/>
    </row>
    <row r="116" spans="2:3" s="4" customFormat="1" ht="12.75">
      <c r="B116" s="111"/>
      <c r="C116" s="26"/>
    </row>
    <row r="117" spans="2:3" s="4" customFormat="1" ht="12.75">
      <c r="B117" s="111"/>
      <c r="C117" s="26"/>
    </row>
    <row r="118" spans="2:3" s="4" customFormat="1" ht="12.75">
      <c r="B118" s="40"/>
      <c r="C118" s="26"/>
    </row>
    <row r="119" spans="2:3" s="4" customFormat="1" ht="12.75">
      <c r="B119" s="40"/>
      <c r="C119" s="26"/>
    </row>
    <row r="120" spans="2:3" s="4" customFormat="1" ht="12.75">
      <c r="B120" s="40"/>
      <c r="C120" s="26"/>
    </row>
    <row r="121" spans="2:3" s="4" customFormat="1" ht="12.75">
      <c r="B121" s="40"/>
      <c r="C121" s="26"/>
    </row>
    <row r="122" spans="2:3" s="4" customFormat="1" ht="12.75">
      <c r="B122" s="40"/>
      <c r="C122" s="22"/>
    </row>
    <row r="123" spans="2:3" s="4" customFormat="1" ht="12.75">
      <c r="B123" s="40"/>
      <c r="C123" s="22"/>
    </row>
  </sheetData>
  <sheetProtection password="DC9E" sheet="1" objects="1" scenarios="1"/>
  <mergeCells count="12">
    <mergeCell ref="B69:F69"/>
    <mergeCell ref="B7:F7"/>
    <mergeCell ref="B8:F8"/>
    <mergeCell ref="B9:F9"/>
    <mergeCell ref="B11:F11"/>
    <mergeCell ref="B12:F12"/>
    <mergeCell ref="B13:F13"/>
    <mergeCell ref="B14:B15"/>
    <mergeCell ref="C14:C15"/>
    <mergeCell ref="D14:D15"/>
    <mergeCell ref="E14:F14"/>
    <mergeCell ref="B68:F68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Zarko Vukovic</cp:lastModifiedBy>
  <cp:lastPrinted>2016-01-25T14:35:41Z</cp:lastPrinted>
  <dcterms:created xsi:type="dcterms:W3CDTF">2012-05-07T10:06:53Z</dcterms:created>
  <dcterms:modified xsi:type="dcterms:W3CDTF">2016-02-08T10:40:19Z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