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40" windowHeight="6630" activeTab="0"/>
  </bookViews>
  <sheets>
    <sheet name="BU" sheetId="1" r:id="rId1"/>
    <sheet name="BS" sheetId="2" r:id="rId2"/>
    <sheet name="BNT" sheetId="3" r:id="rId3"/>
    <sheet name="PNK" sheetId="4" r:id="rId4"/>
  </sheets>
  <definedNames>
    <definedName name="_xlnm.Print_Area" localSheetId="2">'BNT'!$A$1:$G$74</definedName>
    <definedName name="_xlnm.Print_Area" localSheetId="1">'BS'!$A$1:$E$138</definedName>
    <definedName name="_xlnm.Print_Area" localSheetId="0">'BU'!$A$1:$F$128</definedName>
  </definedNames>
  <calcPr fullCalcOnLoad="1"/>
</workbook>
</file>

<file path=xl/sharedStrings.xml><?xml version="1.0" encoding="utf-8"?>
<sst xmlns="http://schemas.openxmlformats.org/spreadsheetml/2006/main" count="423" uniqueCount="385">
  <si>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1"/>
        <color theme="1"/>
        <rFont val="Calibri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</si>
  <si>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</si>
  <si>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</si>
  <si>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</si>
  <si>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</si>
  <si>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</si>
  <si>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</si>
  <si>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</si>
  <si>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</si>
  <si>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</si>
  <si>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</si>
  <si>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</si>
  <si>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</si>
  <si>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</si>
  <si>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</si>
  <si>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</si>
  <si>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</si>
  <si>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</si>
  <si>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</si>
  <si>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</si>
  <si>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</si>
  <si>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</si>
  <si>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</si>
  <si>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</si>
  <si>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</si>
  <si>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</si>
  <si>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</si>
  <si>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</si>
  <si>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</si>
  <si>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</si>
  <si>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</si>
  <si>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</si>
  <si>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</si>
  <si>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</si>
  <si>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</si>
  <si>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</si>
  <si>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</si>
  <si>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</si>
  <si>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</si>
  <si>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</si>
  <si>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</si>
  <si>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</si>
  <si>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</si>
  <si>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</si>
  <si>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</si>
  <si>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</si>
  <si>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</si>
  <si>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</si>
  <si>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</si>
  <si>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</si>
  <si>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</si>
  <si>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</si>
  <si>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</si>
  <si>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</si>
  <si>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</si>
  <si>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</si>
  <si>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</si>
  <si>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</si>
  <si>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</si>
  <si>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</si>
  <si>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</si>
  <si>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</si>
  <si>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</si>
  <si>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</si>
  <si>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</si>
  <si>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</si>
  <si>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</si>
  <si>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</si>
  <si>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</si>
  <si>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</si>
  <si>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</si>
  <si>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</si>
  <si>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</si>
  <si>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</si>
  <si>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</si>
  <si>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</si>
  <si>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</si>
  <si>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</si>
  <si>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</si>
  <si>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</si>
  <si>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</si>
  <si>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</si>
  <si>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</si>
  <si>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</si>
  <si>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</si>
  <si>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</si>
  <si>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</si>
  <si>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</si>
  <si>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</si>
  <si>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</si>
  <si>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</si>
  <si>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</si>
  <si>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</si>
  <si>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</si>
  <si>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</si>
  <si>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</si>
  <si>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</si>
  <si>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</si>
  <si>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</si>
  <si>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</si>
  <si>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</si>
  <si>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</si>
  <si>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</si>
  <si>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</si>
  <si>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</si>
  <si>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</si>
  <si>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</si>
  <si>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</si>
  <si>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</si>
  <si>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</si>
  <si>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</si>
  <si>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</si>
  <si>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</si>
  <si>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</si>
  <si>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</si>
  <si>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</si>
  <si>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</si>
  <si>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</si>
  <si>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</si>
  <si>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</si>
  <si>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</si>
  <si>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</si>
  <si>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</si>
  <si>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</si>
  <si>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</si>
  <si>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</si>
  <si>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</si>
  <si>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</si>
  <si>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</si>
  <si>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</si>
  <si>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</si>
  <si>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</si>
  <si>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</si>
  <si>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</si>
  <si>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</si>
  <si>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</si>
  <si>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</si>
  <si>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</si>
  <si>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</si>
  <si>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</si>
  <si>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</si>
  <si>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</si>
  <si>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</si>
  <si>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</si>
  <si>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</si>
  <si>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</si>
  <si>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</si>
  <si>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</si>
  <si>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</si>
  <si>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</si>
  <si>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</si>
  <si>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</si>
  <si>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</si>
  <si>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</si>
  <si>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</si>
  <si>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</si>
  <si>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</si>
  <si>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</si>
  <si>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</si>
  <si>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</si>
  <si>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</si>
  <si>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</si>
  <si>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</si>
  <si>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</si>
  <si>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</si>
  <si>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</si>
  <si>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</si>
  <si>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</si>
  <si>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</si>
  <si>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</si>
  <si>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</si>
  <si>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</si>
  <si>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</si>
  <si>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</si>
  <si>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</si>
  <si>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</si>
  <si>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</si>
  <si>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</si>
  <si>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</si>
  <si>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</si>
  <si>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</si>
  <si>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</si>
  <si>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</si>
  <si>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</si>
  <si>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</si>
  <si>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</si>
  <si>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</si>
  <si>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</si>
  <si>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</si>
  <si>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</si>
  <si>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</si>
  <si>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</si>
  <si>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</si>
  <si>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</si>
  <si>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</si>
  <si>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</si>
  <si>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</si>
  <si>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</si>
  <si>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</si>
  <si>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</si>
  <si>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</si>
  <si>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</si>
  <si>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</si>
  <si>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</si>
  <si>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</si>
  <si>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</si>
  <si>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</si>
  <si>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</si>
  <si>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</si>
  <si>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</si>
  <si>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</si>
  <si>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</si>
  <si>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</si>
  <si>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</si>
  <si>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</si>
  <si>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</si>
  <si>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</si>
  <si>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</si>
  <si>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</si>
  <si>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</si>
  <si>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</si>
  <si>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</si>
  <si>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</si>
  <si>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</si>
  <si>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</si>
  <si>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r>
      <t xml:space="preserve">5.7 Novčane kazne i odštete </t>
    </r>
    <r>
      <rPr>
        <b/>
        <sz val="10"/>
        <rFont val="Times New Roman"/>
        <family val="1"/>
      </rPr>
      <t>i drugi rashodi</t>
    </r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</si>
  <si>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</si>
  <si>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</si>
  <si>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</si>
  <si>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</si>
  <si>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</si>
  <si>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</si>
  <si>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</si>
  <si>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</si>
  <si>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</si>
  <si>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</si>
  <si>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color theme="1"/>
        <rFont val="Calibri"/>
        <family val="2"/>
      </rPr>
      <t xml:space="preserve">                                                                                  </t>
    </r>
  </si>
  <si>
    <t>980 OSIM 9802</t>
  </si>
  <si>
    <t>982 OSIM 9822</t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</si>
  <si>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</si>
  <si>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</si>
  <si>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t>-</t>
  </si>
  <si>
    <t>M.P.</t>
  </si>
  <si>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 xml:space="preserve">,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</si>
  <si>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1"/>
        <rFont val="Calibri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</si>
  <si>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rFont val="Calibri"/>
        <family val="2"/>
      </rPr>
      <t xml:space="preserve"> Šifra djelatnosti:  </t>
    </r>
    <r>
      <rPr>
        <b/>
        <sz val="11"/>
        <rFont val="Calibri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</si>
  <si>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rFont val="Calibri"/>
        <family val="2"/>
      </rPr>
      <t xml:space="preserve">                                                                                   </t>
    </r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</si>
  <si>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</si>
  <si>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</si>
  <si>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</si>
  <si>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</si>
  <si>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</si>
  <si>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</si>
  <si>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</si>
  <si>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</si>
  <si>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</si>
  <si>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</si>
  <si>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</si>
  <si>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</si>
  <si>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</si>
  <si>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</si>
  <si>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</si>
  <si>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</si>
  <si>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</si>
  <si>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</si>
  <si>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</si>
  <si>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</si>
  <si>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1"/>
        <color theme="1"/>
        <rFont val="Calibri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</si>
  <si>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>NAZIV PRAVNOG LICA</t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</si>
  <si>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</si>
  <si>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</si>
  <si>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</si>
  <si>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</si>
  <si>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</si>
  <si>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</si>
  <si>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</si>
  <si>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</si>
  <si>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</si>
  <si>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</si>
  <si>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</si>
  <si>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</si>
  <si>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</si>
  <si>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Promjene u računovodst.  Politici</t>
  </si>
  <si>
    <t>Ponovo iskazani saldo</t>
  </si>
  <si>
    <t>Emisija akcija iz neraspoređene dobiti</t>
  </si>
  <si>
    <t>Ulaganja raspoloživa za prodaju: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</si>
  <si>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</si>
  <si>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</si>
  <si>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</si>
  <si>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</si>
  <si>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</si>
  <si>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</si>
  <si>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</si>
  <si>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</si>
  <si>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</si>
  <si>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</si>
  <si>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</si>
  <si>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</si>
  <si>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</si>
  <si>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</si>
  <si>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</si>
  <si>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</si>
  <si>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</si>
  <si>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</si>
  <si>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</si>
  <si>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</si>
  <si>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</si>
  <si>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</si>
  <si>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</si>
  <si>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</si>
  <si>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Podgorici</t>
  </si>
  <si>
    <t xml:space="preserve">         Lice odgovorno</t>
  </si>
  <si>
    <t xml:space="preserve">              Rukovodilac pravnog lica</t>
  </si>
  <si>
    <t>za sastavljanje bilansa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</si>
  <si>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</si>
  <si>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</si>
  <si>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</si>
  <si>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</si>
  <si>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Šifra djelatnosti: </t>
    </r>
    <r>
      <rPr>
        <b/>
        <sz val="11"/>
        <color indexed="8"/>
        <rFont val="Calibri"/>
        <family val="2"/>
      </rPr>
      <t>6512</t>
    </r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</si>
  <si>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</si>
  <si>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</si>
  <si>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</si>
  <si>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</si>
  <si>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</si>
  <si>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</si>
  <si>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</si>
  <si>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</si>
  <si>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</si>
  <si>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</si>
  <si>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</si>
  <si>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</si>
  <si>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</si>
  <si>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</si>
  <si>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</si>
  <si>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</si>
  <si>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</si>
  <si>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</si>
  <si>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</si>
  <si>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</si>
  <si>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</si>
  <si>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</si>
  <si>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</si>
  <si>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</si>
  <si>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</si>
  <si>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</si>
  <si>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</si>
  <si>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</si>
  <si>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</si>
  <si>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</si>
  <si>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</si>
  <si>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</si>
  <si>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</si>
  <si>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</si>
  <si>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</si>
  <si>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</si>
  <si>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</si>
  <si>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</si>
  <si>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</si>
  <si>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</si>
  <si>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</si>
  <si>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</si>
  <si>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</si>
  <si>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</si>
  <si>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</si>
  <si>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</si>
  <si>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</si>
  <si>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</si>
  <si>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</si>
  <si>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</si>
  <si>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</si>
  <si>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</si>
  <si>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</si>
  <si>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U Podgorica,                                Lice odgovorno za sastavljanje bilansa:                                            Izvršni direktor društva:</t>
  </si>
  <si>
    <t>za godinu koja završava 31.marta 2016.</t>
  </si>
  <si>
    <t>Saldo na 31.decembar  2014</t>
  </si>
  <si>
    <t>Saldo na 31.decembar 2015</t>
  </si>
  <si>
    <r>
      <t>Saldo na 31.mart 20</t>
    </r>
    <r>
      <rPr>
        <b/>
        <sz val="14"/>
        <color indexed="8"/>
        <rFont val="Calibri"/>
        <family val="2"/>
      </rPr>
      <t>16</t>
    </r>
  </si>
  <si>
    <t xml:space="preserve">                 dana 20.04.2016.g.</t>
  </si>
  <si>
    <t>od 01.01 do 31.03.2016.</t>
  </si>
  <si>
    <t>Datum 20.04.2016.                                    ____________________                             MP                         _________________</t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</si>
  <si>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        </t>
    </r>
    <r>
      <rPr>
        <sz val="11"/>
        <rFont val="Calibri"/>
        <family val="2"/>
      </rPr>
      <t xml:space="preserve"> Šifra djelatnosti: </t>
    </r>
    <r>
      <rPr>
        <b/>
        <sz val="11"/>
        <rFont val="Calibri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</si>
  <si>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1"/>
        <rFont val="Calibri"/>
        <family val="2"/>
      </rPr>
      <t xml:space="preserve">                                                                                  </t>
    </r>
  </si>
  <si>
    <t>od 01.01. do 31.03.2016</t>
  </si>
  <si>
    <t>na dan 31.03.2016.</t>
  </si>
  <si>
    <t>IV TROŠKOVI SPROVOĐENJA OSIGURANJA (1+2+3+4+5+6+7+8)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</si>
</sst>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_(* #,##0.0000_);_(* \(#,##0.0000\);_(* &quot;-&quot;??_);_(@_)"/>
    <numFmt numFmtId="168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  <family val="0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name val="Berlin Sans FB Dem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6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>
      <alignment/>
      <protection/>
    </xf>
    <xf numFmtId="0" fontId="8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vertical="center"/>
      <protection/>
    </xf>
    <xf numFmtId="3" fontId="11" fillId="0" borderId="10" xfId="61" applyNumberFormat="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>
      <alignment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" fillId="0" borderId="0" xfId="61" applyFont="1">
      <alignment/>
      <protection/>
    </xf>
    <xf numFmtId="3" fontId="11" fillId="0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vertical="center"/>
      <protection/>
    </xf>
    <xf numFmtId="3" fontId="1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>
      <alignment/>
      <protection/>
    </xf>
    <xf numFmtId="0" fontId="3" fillId="0" borderId="0" xfId="61" applyFont="1">
      <alignment/>
      <protection/>
    </xf>
    <xf numFmtId="43" fontId="3" fillId="0" borderId="0" xfId="44" applyFont="1" applyAlignment="1">
      <alignment/>
    </xf>
    <xf numFmtId="3" fontId="11" fillId="0" borderId="0" xfId="61" applyNumberFormat="1" applyFont="1" applyFill="1" applyBorder="1" applyAlignment="1">
      <alignment horizontal="center" vertical="center"/>
      <protection/>
    </xf>
    <xf numFmtId="43" fontId="8" fillId="0" borderId="0" xfId="61" applyNumberFormat="1" applyFont="1" applyFill="1" applyBorder="1" applyAlignment="1">
      <alignment vertical="center"/>
      <protection/>
    </xf>
    <xf numFmtId="166" fontId="7" fillId="0" borderId="0" xfId="44" applyNumberFormat="1" applyFont="1" applyFill="1" applyBorder="1" applyAlignment="1">
      <alignment/>
    </xf>
    <xf numFmtId="3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>
      <alignment/>
      <protection/>
    </xf>
    <xf numFmtId="43" fontId="8" fillId="33" borderId="10" xfId="44" applyFont="1" applyFill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10" fillId="0" borderId="10" xfId="61" applyFont="1" applyBorder="1">
      <alignment/>
      <protection/>
    </xf>
    <xf numFmtId="0" fontId="15" fillId="0" borderId="10" xfId="61" applyFont="1" applyBorder="1" applyAlignment="1">
      <alignment horizontal="left" vertical="center"/>
      <protection/>
    </xf>
    <xf numFmtId="0" fontId="2" fillId="0" borderId="10" xfId="61" applyBorder="1">
      <alignment/>
      <protection/>
    </xf>
    <xf numFmtId="3" fontId="11" fillId="0" borderId="10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vertical="center" wrapText="1"/>
      <protection/>
    </xf>
    <xf numFmtId="3" fontId="14" fillId="0" borderId="10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0" fontId="2" fillId="0" borderId="0" xfId="61" applyFont="1" applyFill="1">
      <alignment/>
      <protection/>
    </xf>
    <xf numFmtId="4" fontId="7" fillId="0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/>
    </xf>
    <xf numFmtId="165" fontId="7" fillId="0" borderId="10" xfId="42" applyNumberFormat="1" applyFont="1" applyFill="1" applyBorder="1" applyAlignment="1">
      <alignment vertical="center"/>
    </xf>
    <xf numFmtId="165" fontId="16" fillId="0" borderId="10" xfId="42" applyNumberFormat="1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165" fontId="7" fillId="0" borderId="10" xfId="42" applyNumberFormat="1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5" fontId="16" fillId="0" borderId="10" xfId="42" applyNumberFormat="1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vertical="center"/>
    </xf>
    <xf numFmtId="168" fontId="2" fillId="0" borderId="10" xfId="42" applyNumberFormat="1" applyFont="1" applyFill="1" applyBorder="1" applyAlignment="1">
      <alignment vertical="center"/>
    </xf>
    <xf numFmtId="168" fontId="3" fillId="0" borderId="10" xfId="42" applyNumberFormat="1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horizontal="center"/>
    </xf>
    <xf numFmtId="4" fontId="2" fillId="0" borderId="10" xfId="42" applyNumberFormat="1" applyFont="1" applyFill="1" applyBorder="1" applyAlignment="1">
      <alignment horizontal="center"/>
    </xf>
    <xf numFmtId="164" fontId="2" fillId="0" borderId="0" xfId="61" applyNumberFormat="1">
      <alignment/>
      <protection/>
    </xf>
    <xf numFmtId="0" fontId="2" fillId="0" borderId="10" xfId="61" applyFont="1" applyBorder="1">
      <alignment/>
      <protection/>
    </xf>
    <xf numFmtId="43" fontId="16" fillId="33" borderId="0" xfId="44" applyFont="1" applyFill="1" applyBorder="1" applyAlignment="1">
      <alignment/>
    </xf>
    <xf numFmtId="0" fontId="2" fillId="33" borderId="0" xfId="61" applyFont="1" applyFill="1" applyBorder="1" applyAlignment="1">
      <alignment wrapText="1"/>
      <protection/>
    </xf>
    <xf numFmtId="4" fontId="16" fillId="0" borderId="10" xfId="44" applyNumberFormat="1" applyFont="1" applyFill="1" applyBorder="1" applyAlignment="1">
      <alignment/>
    </xf>
    <xf numFmtId="43" fontId="16" fillId="33" borderId="0" xfId="44" applyFont="1" applyFill="1" applyAlignment="1">
      <alignment/>
    </xf>
    <xf numFmtId="168" fontId="3" fillId="0" borderId="10" xfId="42" applyNumberFormat="1" applyFont="1" applyFill="1" applyBorder="1" applyAlignment="1">
      <alignment vertical="center"/>
    </xf>
    <xf numFmtId="164" fontId="2" fillId="0" borderId="10" xfId="42" applyNumberFormat="1" applyFont="1" applyBorder="1" applyAlignment="1">
      <alignment/>
    </xf>
    <xf numFmtId="0" fontId="12" fillId="33" borderId="10" xfId="61" applyFont="1" applyFill="1" applyBorder="1" applyAlignment="1">
      <alignment horizontal="left" vertical="center" wrapText="1"/>
      <protection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43" fontId="16" fillId="0" borderId="0" xfId="44" applyFont="1" applyAlignment="1">
      <alignment/>
    </xf>
    <xf numFmtId="0" fontId="2" fillId="0" borderId="0" xfId="61" applyFont="1" applyFill="1" applyBorder="1" applyAlignment="1">
      <alignment wrapText="1"/>
      <protection/>
    </xf>
    <xf numFmtId="0" fontId="2" fillId="0" borderId="10" xfId="61" applyFont="1" applyFill="1" applyBorder="1">
      <alignment/>
      <protection/>
    </xf>
    <xf numFmtId="168" fontId="2" fillId="0" borderId="0" xfId="61" applyNumberFormat="1" applyFont="1">
      <alignment/>
      <protection/>
    </xf>
    <xf numFmtId="167" fontId="16" fillId="0" borderId="10" xfId="44" applyNumberFormat="1" applyFont="1" applyFill="1" applyBorder="1" applyAlignment="1">
      <alignment/>
    </xf>
    <xf numFmtId="43" fontId="2" fillId="0" borderId="0" xfId="61" applyNumberFormat="1" applyFont="1">
      <alignment/>
      <protection/>
    </xf>
    <xf numFmtId="4" fontId="2" fillId="0" borderId="0" xfId="61" applyNumberFormat="1" applyFont="1" applyFill="1">
      <alignment/>
      <protection/>
    </xf>
    <xf numFmtId="166" fontId="2" fillId="0" borderId="0" xfId="61" applyNumberFormat="1" applyFont="1" applyFill="1">
      <alignment/>
      <protection/>
    </xf>
    <xf numFmtId="43" fontId="2" fillId="0" borderId="0" xfId="61" applyNumberFormat="1" applyFont="1" applyFill="1">
      <alignment/>
      <protection/>
    </xf>
    <xf numFmtId="164" fontId="2" fillId="0" borderId="0" xfId="61" applyNumberFormat="1" applyFont="1">
      <alignment/>
      <protection/>
    </xf>
    <xf numFmtId="4" fontId="2" fillId="0" borderId="0" xfId="61" applyNumberFormat="1" applyFont="1">
      <alignment/>
      <protection/>
    </xf>
    <xf numFmtId="166" fontId="2" fillId="0" borderId="0" xfId="61" applyNumberFormat="1" applyFont="1" applyFill="1" applyBorder="1">
      <alignment/>
      <protection/>
    </xf>
    <xf numFmtId="0" fontId="16" fillId="0" borderId="0" xfId="61" applyFont="1">
      <alignment/>
      <protection/>
    </xf>
    <xf numFmtId="166" fontId="2" fillId="0" borderId="0" xfId="61" applyNumberFormat="1" applyFon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55" fillId="0" borderId="0" xfId="63" applyFont="1" applyBorder="1">
      <alignment/>
      <protection/>
    </xf>
    <xf numFmtId="0" fontId="0" fillId="0" borderId="0" xfId="63" applyBorder="1" applyAlignment="1">
      <alignment/>
      <protection/>
    </xf>
    <xf numFmtId="0" fontId="0" fillId="0" borderId="0" xfId="63" applyAlignment="1">
      <alignment horizontal="center" vertical="justify" wrapText="1"/>
      <protection/>
    </xf>
    <xf numFmtId="0" fontId="0" fillId="0" borderId="10" xfId="63" applyBorder="1">
      <alignment/>
      <protection/>
    </xf>
    <xf numFmtId="0" fontId="0" fillId="0" borderId="10" xfId="63" applyBorder="1" applyAlignment="1">
      <alignment vertical="justify" wrapText="1"/>
      <protection/>
    </xf>
    <xf numFmtId="0" fontId="0" fillId="0" borderId="10" xfId="63" applyFill="1" applyBorder="1" applyAlignment="1">
      <alignment wrapText="1"/>
      <protection/>
    </xf>
    <xf numFmtId="166" fontId="0" fillId="0" borderId="10" xfId="46" applyNumberFormat="1" applyFont="1" applyBorder="1" applyAlignment="1">
      <alignment/>
    </xf>
    <xf numFmtId="0" fontId="0" fillId="0" borderId="0" xfId="63" applyAlignment="1">
      <alignment vertical="justify"/>
      <protection/>
    </xf>
    <xf numFmtId="166" fontId="2" fillId="33" borderId="10" xfId="46" applyNumberFormat="1" applyFont="1" applyFill="1" applyBorder="1" applyAlignment="1">
      <alignment/>
    </xf>
    <xf numFmtId="0" fontId="55" fillId="0" borderId="10" xfId="63" applyFont="1" applyFill="1" applyBorder="1" applyAlignment="1">
      <alignment wrapText="1"/>
      <protection/>
    </xf>
    <xf numFmtId="166" fontId="0" fillId="0" borderId="10" xfId="47" applyNumberFormat="1" applyFont="1" applyBorder="1" applyAlignment="1">
      <alignment horizontal="center" vertical="center"/>
    </xf>
    <xf numFmtId="43" fontId="0" fillId="33" borderId="0" xfId="44" applyFont="1" applyFill="1" applyBorder="1" applyAlignment="1">
      <alignment/>
    </xf>
    <xf numFmtId="0" fontId="2" fillId="33" borderId="0" xfId="61" applyFill="1" applyBorder="1" applyAlignment="1">
      <alignment wrapText="1"/>
      <protection/>
    </xf>
    <xf numFmtId="43" fontId="7" fillId="0" borderId="10" xfId="44" applyNumberFormat="1" applyFont="1" applyFill="1" applyBorder="1" applyAlignment="1">
      <alignment/>
    </xf>
    <xf numFmtId="0" fontId="22" fillId="0" borderId="10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vertical="center"/>
      <protection/>
    </xf>
    <xf numFmtId="164" fontId="57" fillId="0" borderId="10" xfId="42" applyFont="1" applyFill="1" applyBorder="1" applyAlignment="1">
      <alignment/>
    </xf>
    <xf numFmtId="3" fontId="2" fillId="0" borderId="10" xfId="61" applyNumberFormat="1" applyFont="1" applyBorder="1" applyAlignment="1">
      <alignment horizontal="center" vertical="center"/>
      <protection/>
    </xf>
    <xf numFmtId="164" fontId="58" fillId="0" borderId="10" xfId="42" applyFont="1" applyBorder="1" applyAlignment="1">
      <alignment/>
    </xf>
    <xf numFmtId="164" fontId="58" fillId="0" borderId="10" xfId="42" applyFont="1" applyBorder="1" applyAlignment="1">
      <alignment horizontal="center"/>
    </xf>
    <xf numFmtId="164" fontId="58" fillId="0" borderId="10" xfId="42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4" fontId="3" fillId="0" borderId="10" xfId="42" applyFont="1" applyFill="1" applyBorder="1" applyAlignment="1">
      <alignment/>
    </xf>
    <xf numFmtId="164" fontId="0" fillId="0" borderId="10" xfId="42" applyFont="1" applyFill="1" applyBorder="1" applyAlignment="1">
      <alignment/>
    </xf>
    <xf numFmtId="43" fontId="0" fillId="33" borderId="0" xfId="44" applyFont="1" applyFill="1" applyAlignment="1">
      <alignment/>
    </xf>
    <xf numFmtId="0" fontId="0" fillId="0" borderId="10" xfId="63" applyBorder="1" applyAlignment="1">
      <alignment wrapText="1"/>
      <protection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0" fontId="2" fillId="0" borderId="0" xfId="61" applyBorder="1" applyAlignment="1">
      <alignment wrapText="1"/>
      <protection/>
    </xf>
    <xf numFmtId="0" fontId="7" fillId="0" borderId="10" xfId="61" applyFont="1" applyBorder="1" applyAlignment="1">
      <alignment horizontal="center" vertical="center"/>
      <protection/>
    </xf>
    <xf numFmtId="164" fontId="2" fillId="0" borderId="0" xfId="42" applyFont="1" applyAlignment="1">
      <alignment/>
    </xf>
    <xf numFmtId="164" fontId="58" fillId="0" borderId="10" xfId="42" applyFont="1" applyFill="1" applyBorder="1" applyAlignment="1">
      <alignment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165" fontId="3" fillId="0" borderId="0" xfId="61" applyNumberFormat="1" applyFont="1">
      <alignment/>
      <protection/>
    </xf>
    <xf numFmtId="3" fontId="10" fillId="0" borderId="0" xfId="61" applyNumberFormat="1" applyFont="1" applyAlignment="1">
      <alignment horizontal="center" vertical="center"/>
      <protection/>
    </xf>
    <xf numFmtId="0" fontId="2" fillId="0" borderId="0" xfId="61" applyFont="1" applyBorder="1" applyAlignment="1">
      <alignment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2" fillId="0" borderId="0" xfId="61" applyBorder="1" applyAlignment="1">
      <alignment wrapText="1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0" xfId="63" applyFill="1" applyBorder="1" applyAlignment="1">
      <alignment wrapText="1"/>
      <protection/>
    </xf>
    <xf numFmtId="0" fontId="0" fillId="0" borderId="0" xfId="63" applyAlignment="1">
      <alignment wrapText="1"/>
      <protection/>
    </xf>
    <xf numFmtId="0" fontId="0" fillId="0" borderId="11" xfId="63" applyBorder="1" applyAlignment="1">
      <alignment horizontal="center" wrapText="1"/>
      <protection/>
    </xf>
    <xf numFmtId="0" fontId="0" fillId="0" borderId="12" xfId="63" applyBorder="1" applyAlignment="1">
      <alignment horizontal="center" wrapText="1"/>
      <protection/>
    </xf>
    <xf numFmtId="0" fontId="0" fillId="0" borderId="10" xfId="63" applyBorder="1" applyAlignment="1">
      <alignment horizontal="center" wrapText="1"/>
      <protection/>
    </xf>
    <xf numFmtId="0" fontId="0" fillId="0" borderId="10" xfId="63" applyBorder="1" applyAlignment="1">
      <alignment wrapText="1"/>
      <protection/>
    </xf>
    <xf numFmtId="0" fontId="0" fillId="0" borderId="0" xfId="63" applyFont="1" applyBorder="1" applyAlignment="1">
      <alignment wrapText="1"/>
      <protection/>
    </xf>
    <xf numFmtId="0" fontId="55" fillId="0" borderId="13" xfId="63" applyFont="1" applyBorder="1" applyAlignment="1">
      <alignment wrapText="1"/>
      <protection/>
    </xf>
    <xf numFmtId="0" fontId="59" fillId="34" borderId="11" xfId="63" applyFont="1" applyFill="1" applyBorder="1" applyAlignment="1">
      <alignment horizontal="center" wrapText="1"/>
      <protection/>
    </xf>
    <xf numFmtId="0" fontId="59" fillId="34" borderId="14" xfId="63" applyFont="1" applyFill="1" applyBorder="1" applyAlignment="1">
      <alignment horizontal="center" wrapText="1"/>
      <protection/>
    </xf>
    <xf numFmtId="0" fontId="59" fillId="34" borderId="12" xfId="63" applyFont="1" applyFill="1" applyBorder="1" applyAlignment="1">
      <alignment horizontal="center" wrapText="1"/>
      <protection/>
    </xf>
    <xf numFmtId="0" fontId="0" fillId="0" borderId="15" xfId="63" applyFont="1" applyBorder="1" applyAlignment="1">
      <alignment horizontal="center" vertical="justify" wrapText="1"/>
      <protection/>
    </xf>
    <xf numFmtId="0" fontId="0" fillId="0" borderId="15" xfId="63" applyBorder="1" applyAlignment="1">
      <alignment horizontal="center" vertical="justify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E:\Documents and Settings\Biljana\Administrator\Desktop\109533937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126</xdr:row>
      <xdr:rowOff>85725</xdr:rowOff>
    </xdr:from>
    <xdr:to>
      <xdr:col>2</xdr:col>
      <xdr:colOff>1009650</xdr:colOff>
      <xdr:row>127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29794200"/>
          <a:ext cx="13335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127</xdr:row>
      <xdr:rowOff>0</xdr:rowOff>
    </xdr:from>
    <xdr:to>
      <xdr:col>5</xdr:col>
      <xdr:colOff>676275</xdr:colOff>
      <xdr:row>128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9984700"/>
          <a:ext cx="1657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05150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133</xdr:row>
      <xdr:rowOff>19050</xdr:rowOff>
    </xdr:from>
    <xdr:to>
      <xdr:col>1</xdr:col>
      <xdr:colOff>590550</xdr:colOff>
      <xdr:row>134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556575"/>
          <a:ext cx="1704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19050</xdr:colOff>
      <xdr:row>133</xdr:row>
      <xdr:rowOff>19050</xdr:rowOff>
    </xdr:from>
    <xdr:to>
      <xdr:col>4</xdr:col>
      <xdr:colOff>847725</xdr:colOff>
      <xdr:row>134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38725" y="33556575"/>
          <a:ext cx="2124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1</xdr:col>
      <xdr:colOff>1866900</xdr:colOff>
      <xdr:row>0</xdr:row>
      <xdr:rowOff>152400</xdr:rowOff>
    </xdr:from>
    <xdr:to>
      <xdr:col>1</xdr:col>
      <xdr:colOff>2686050</xdr:colOff>
      <xdr:row>6</xdr:row>
      <xdr:rowOff>76200</xdr:rowOff>
    </xdr:to>
    <xdr:pic>
      <xdr:nvPicPr>
        <xdr:cNvPr id="3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15240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12820650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81650" y="13011150"/>
          <a:ext cx="2838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3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2820650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81650" y="13011150"/>
          <a:ext cx="2838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6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4350" y="12820650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81650" y="13011150"/>
          <a:ext cx="2838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9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69</xdr:row>
      <xdr:rowOff>85725</xdr:rowOff>
    </xdr:from>
    <xdr:to>
      <xdr:col>2</xdr:col>
      <xdr:colOff>1009650</xdr:colOff>
      <xdr:row>70</xdr:row>
      <xdr:rowOff>381000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12820650"/>
          <a:ext cx="1247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CRPS
</a:t>
          </a:r>
        </a:p>
      </xdr:txBody>
    </xdr:sp>
    <xdr:clientData/>
  </xdr:twoCellAnchor>
  <xdr:twoCellAnchor>
    <xdr:from>
      <xdr:col>3</xdr:col>
      <xdr:colOff>676275</xdr:colOff>
      <xdr:row>70</xdr:row>
      <xdr:rowOff>0</xdr:rowOff>
    </xdr:from>
    <xdr:to>
      <xdr:col>5</xdr:col>
      <xdr:colOff>676275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81650" y="13011150"/>
          <a:ext cx="2838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Pečat Poreske uprave</a:t>
          </a:r>
        </a:p>
      </xdr:txBody>
    </xdr:sp>
    <xdr:clientData/>
  </xdr:twoCellAnchor>
  <xdr:twoCellAnchor>
    <xdr:from>
      <xdr:col>2</xdr:col>
      <xdr:colOff>2266950</xdr:colOff>
      <xdr:row>0</xdr:row>
      <xdr:rowOff>38100</xdr:rowOff>
    </xdr:from>
    <xdr:to>
      <xdr:col>2</xdr:col>
      <xdr:colOff>3086100</xdr:colOff>
      <xdr:row>5</xdr:row>
      <xdr:rowOff>123825</xdr:rowOff>
    </xdr:to>
    <xdr:pic>
      <xdr:nvPicPr>
        <xdr:cNvPr id="12" name="Picture 115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38100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142875</xdr:rowOff>
    </xdr:from>
    <xdr:to>
      <xdr:col>4</xdr:col>
      <xdr:colOff>762000</xdr:colOff>
      <xdr:row>3</xdr:row>
      <xdr:rowOff>190500</xdr:rowOff>
    </xdr:to>
    <xdr:pic>
      <xdr:nvPicPr>
        <xdr:cNvPr id="1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86125" y="1428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142875</xdr:rowOff>
    </xdr:from>
    <xdr:to>
      <xdr:col>4</xdr:col>
      <xdr:colOff>762000</xdr:colOff>
      <xdr:row>3</xdr:row>
      <xdr:rowOff>190500</xdr:rowOff>
    </xdr:to>
    <xdr:pic>
      <xdr:nvPicPr>
        <xdr:cNvPr id="2" name="Picture 119" descr="E:\Documents and Settings\Biljana\Administrator\Desktop\109533937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86125" y="1428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0"/>
  <sheetViews>
    <sheetView tabSelected="1" view="pageBreakPreview" zoomScale="115" zoomScaleSheetLayoutView="115" zoomScalePageLayoutView="0" workbookViewId="0" topLeftCell="A97">
      <selection activeCell="E107" sqref="E107"/>
    </sheetView>
  </sheetViews>
  <sheetFormatPr defaultColWidth="9.140625" defaultRowHeight="15"/>
  <cols>
    <col min="1" max="1" width="0.71875" style="15" customWidth="1"/>
    <col min="2" max="2" width="11.8515625" style="15" customWidth="1"/>
    <col min="3" max="3" width="55.28125" style="15" customWidth="1"/>
    <col min="4" max="4" width="10.421875" style="15" customWidth="1"/>
    <col min="5" max="5" width="14.421875" style="64" customWidth="1"/>
    <col min="6" max="6" width="16.7109375" style="41" customWidth="1"/>
    <col min="7" max="7" width="0.71875" style="15" customWidth="1"/>
    <col min="8" max="8" width="9.140625" style="15" customWidth="1"/>
    <col min="9" max="9" width="14.57421875" style="15" bestFit="1" customWidth="1"/>
    <col min="10" max="16384" width="9.140625" style="15" customWidth="1"/>
  </cols>
  <sheetData>
    <row r="1" spans="2:6" ht="15">
      <c r="B1" s="2"/>
      <c r="C1" s="2"/>
      <c r="D1" s="2"/>
      <c r="E1" s="61"/>
      <c r="F1" s="26"/>
    </row>
    <row r="2" spans="2:6" ht="15">
      <c r="B2" s="2"/>
      <c r="C2" s="2"/>
      <c r="D2" s="2"/>
      <c r="E2" s="61"/>
      <c r="F2" s="26"/>
    </row>
    <row r="3" spans="2:6" ht="15">
      <c r="B3" s="2"/>
      <c r="C3" s="2"/>
      <c r="D3" s="2"/>
      <c r="E3" s="61"/>
      <c r="F3" s="26"/>
    </row>
    <row r="4" spans="2:6" ht="15">
      <c r="B4" s="2"/>
      <c r="C4" s="2"/>
      <c r="D4" s="2"/>
      <c r="E4" s="61"/>
      <c r="F4" s="26"/>
    </row>
    <row r="5" spans="2:6" ht="15">
      <c r="B5" s="2"/>
      <c r="C5" s="2"/>
      <c r="D5" s="2"/>
      <c r="E5" s="61"/>
      <c r="F5" s="26"/>
    </row>
    <row r="6" spans="2:6" ht="15">
      <c r="B6" s="2"/>
      <c r="C6" s="2"/>
      <c r="D6" s="2"/>
      <c r="E6" s="61"/>
      <c r="F6" s="26"/>
    </row>
    <row r="7" spans="2:6" ht="12.75" customHeight="1">
      <c r="B7" s="122" t="s">
        <v>244</v>
      </c>
      <c r="C7" s="122"/>
      <c r="D7" s="122"/>
      <c r="E7" s="122"/>
      <c r="F7" s="122"/>
    </row>
    <row r="8" spans="2:6" ht="13.5">
      <c r="B8" s="122" t="s">
        <v>380</v>
      </c>
      <c r="C8" s="122"/>
      <c r="D8" s="122"/>
      <c r="E8" s="122"/>
      <c r="F8" s="122"/>
    </row>
    <row r="9" spans="2:6" ht="12.75">
      <c r="B9" s="122" t="s">
        <v>381</v>
      </c>
      <c r="C9" s="122"/>
      <c r="D9" s="122"/>
      <c r="E9" s="122"/>
      <c r="F9" s="122"/>
    </row>
    <row r="10" spans="2:6" ht="12.75">
      <c r="B10" s="119"/>
      <c r="C10" s="119"/>
      <c r="D10" s="119"/>
      <c r="E10" s="62"/>
      <c r="F10" s="119"/>
    </row>
    <row r="11" spans="2:6" ht="18">
      <c r="B11" s="123" t="s">
        <v>119</v>
      </c>
      <c r="C11" s="123"/>
      <c r="D11" s="123"/>
      <c r="E11" s="124"/>
      <c r="F11" s="123"/>
    </row>
    <row r="12" spans="2:6" ht="18">
      <c r="B12" s="125" t="s">
        <v>382</v>
      </c>
      <c r="C12" s="126"/>
      <c r="D12" s="126"/>
      <c r="E12" s="127"/>
      <c r="F12" s="126"/>
    </row>
    <row r="13" spans="2:6" ht="16.5" customHeight="1">
      <c r="B13" s="128" t="s">
        <v>3</v>
      </c>
      <c r="C13" s="128" t="s">
        <v>4</v>
      </c>
      <c r="D13" s="128" t="s">
        <v>5</v>
      </c>
      <c r="E13" s="128" t="s">
        <v>6</v>
      </c>
      <c r="F13" s="128"/>
    </row>
    <row r="14" spans="2:6" ht="29.25" customHeight="1">
      <c r="B14" s="128"/>
      <c r="C14" s="128"/>
      <c r="D14" s="128"/>
      <c r="E14" s="27" t="s">
        <v>7</v>
      </c>
      <c r="F14" s="4" t="s">
        <v>8</v>
      </c>
    </row>
    <row r="15" spans="2:6" ht="12.75">
      <c r="B15" s="28">
        <v>1</v>
      </c>
      <c r="C15" s="28">
        <v>2</v>
      </c>
      <c r="D15" s="28">
        <v>3</v>
      </c>
      <c r="E15" s="29">
        <v>4</v>
      </c>
      <c r="F15" s="5">
        <v>5</v>
      </c>
    </row>
    <row r="16" spans="2:6" ht="18.75" customHeight="1">
      <c r="B16" s="30"/>
      <c r="C16" s="31" t="s">
        <v>120</v>
      </c>
      <c r="D16" s="60"/>
      <c r="E16" s="42">
        <f>E17+E26</f>
        <v>561809.47</v>
      </c>
      <c r="F16" s="42">
        <v>2362264.94</v>
      </c>
    </row>
    <row r="17" spans="2:6" ht="16.5" customHeight="1">
      <c r="B17" s="33"/>
      <c r="C17" s="34" t="s">
        <v>121</v>
      </c>
      <c r="D17" s="60"/>
      <c r="E17" s="43">
        <f>SUM(E18:E25)</f>
        <v>545289.47</v>
      </c>
      <c r="F17" s="43">
        <v>2288904.94</v>
      </c>
    </row>
    <row r="18" spans="2:9" ht="16.5" customHeight="1">
      <c r="B18" s="33">
        <v>750</v>
      </c>
      <c r="C18" s="35" t="s">
        <v>122</v>
      </c>
      <c r="D18" s="60"/>
      <c r="E18" s="44">
        <v>658464.35</v>
      </c>
      <c r="F18" s="44">
        <v>2852822.53</v>
      </c>
      <c r="H18" s="80"/>
      <c r="I18" s="80"/>
    </row>
    <row r="19" spans="2:6" ht="16.5" customHeight="1">
      <c r="B19" s="33">
        <v>752</v>
      </c>
      <c r="C19" s="36" t="s">
        <v>123</v>
      </c>
      <c r="D19" s="60"/>
      <c r="E19" s="66">
        <v>0</v>
      </c>
      <c r="F19" s="66">
        <v>0</v>
      </c>
    </row>
    <row r="20" spans="2:6" ht="16.5" customHeight="1">
      <c r="B20" s="33">
        <v>753</v>
      </c>
      <c r="C20" s="35" t="s">
        <v>124</v>
      </c>
      <c r="D20" s="60"/>
      <c r="E20" s="66">
        <v>0</v>
      </c>
      <c r="F20" s="66">
        <v>0</v>
      </c>
    </row>
    <row r="21" spans="2:6" ht="16.5" customHeight="1">
      <c r="B21" s="33">
        <v>754</v>
      </c>
      <c r="C21" s="36" t="s">
        <v>125</v>
      </c>
      <c r="D21" s="60"/>
      <c r="E21" s="66">
        <v>0</v>
      </c>
      <c r="F21" s="66">
        <v>0</v>
      </c>
    </row>
    <row r="22" spans="2:6" ht="26.25" customHeight="1">
      <c r="B22" s="33">
        <v>755</v>
      </c>
      <c r="C22" s="36" t="s">
        <v>126</v>
      </c>
      <c r="D22" s="60"/>
      <c r="E22" s="63">
        <v>-124353.75</v>
      </c>
      <c r="F22" s="63">
        <v>-256639.81</v>
      </c>
    </row>
    <row r="23" spans="2:6" ht="16.5" customHeight="1">
      <c r="B23" s="33">
        <v>756</v>
      </c>
      <c r="C23" s="36" t="s">
        <v>127</v>
      </c>
      <c r="D23" s="60"/>
      <c r="E23" s="63">
        <v>-31560.22</v>
      </c>
      <c r="F23" s="63">
        <v>-315608.32</v>
      </c>
    </row>
    <row r="24" spans="2:6" ht="16.5" customHeight="1">
      <c r="B24" s="33">
        <v>757</v>
      </c>
      <c r="C24" s="35" t="s">
        <v>128</v>
      </c>
      <c r="D24" s="60"/>
      <c r="E24" s="66">
        <v>0</v>
      </c>
      <c r="F24" s="66">
        <v>0</v>
      </c>
    </row>
    <row r="25" spans="2:6" ht="16.5" customHeight="1">
      <c r="B25" s="33">
        <v>758</v>
      </c>
      <c r="C25" s="36" t="s">
        <v>129</v>
      </c>
      <c r="D25" s="60"/>
      <c r="E25" s="44">
        <v>42739.09</v>
      </c>
      <c r="F25" s="44">
        <v>8330.54</v>
      </c>
    </row>
    <row r="26" spans="2:6" ht="16.5" customHeight="1">
      <c r="B26" s="33"/>
      <c r="C26" s="34" t="s">
        <v>130</v>
      </c>
      <c r="D26" s="60"/>
      <c r="E26" s="45">
        <f>SUM(E27:E30)</f>
        <v>16520</v>
      </c>
      <c r="F26" s="45">
        <v>73360</v>
      </c>
    </row>
    <row r="27" spans="2:6" ht="16.5" customHeight="1">
      <c r="B27" s="33">
        <v>760</v>
      </c>
      <c r="C27" s="35" t="s">
        <v>131</v>
      </c>
      <c r="D27" s="60"/>
      <c r="E27" s="44">
        <v>16520</v>
      </c>
      <c r="F27" s="44">
        <v>73360</v>
      </c>
    </row>
    <row r="28" spans="2:6" ht="16.5" customHeight="1">
      <c r="B28" s="33">
        <v>764</v>
      </c>
      <c r="C28" s="35" t="s">
        <v>132</v>
      </c>
      <c r="D28" s="60"/>
      <c r="E28" s="66">
        <v>0</v>
      </c>
      <c r="F28" s="66">
        <v>0</v>
      </c>
    </row>
    <row r="29" spans="2:6" ht="16.5" customHeight="1">
      <c r="B29" s="33">
        <v>768</v>
      </c>
      <c r="C29" s="35" t="s">
        <v>133</v>
      </c>
      <c r="D29" s="60"/>
      <c r="E29" s="66">
        <v>0</v>
      </c>
      <c r="F29" s="66">
        <v>0</v>
      </c>
    </row>
    <row r="30" spans="2:6" ht="16.5" customHeight="1">
      <c r="B30" s="33">
        <v>769</v>
      </c>
      <c r="C30" s="35" t="s">
        <v>134</v>
      </c>
      <c r="D30" s="60"/>
      <c r="E30" s="66">
        <v>0</v>
      </c>
      <c r="F30" s="66">
        <v>0</v>
      </c>
    </row>
    <row r="31" spans="2:6" ht="18.75" customHeight="1">
      <c r="B31" s="30"/>
      <c r="C31" s="31" t="s">
        <v>135</v>
      </c>
      <c r="D31" s="60"/>
      <c r="E31" s="42">
        <f>E32+E43+E49</f>
        <v>335988.74999999994</v>
      </c>
      <c r="F31" s="42">
        <v>1212618.54</v>
      </c>
    </row>
    <row r="32" spans="2:9" ht="16.5" customHeight="1">
      <c r="B32" s="33"/>
      <c r="C32" s="34" t="s">
        <v>136</v>
      </c>
      <c r="D32" s="60"/>
      <c r="E32" s="43">
        <f>SUM(E33:E42)</f>
        <v>299842.1699999999</v>
      </c>
      <c r="F32" s="43">
        <v>1073158.8900000001</v>
      </c>
      <c r="I32" s="79"/>
    </row>
    <row r="33" spans="2:6" ht="16.5" customHeight="1">
      <c r="B33" s="33">
        <v>400</v>
      </c>
      <c r="C33" s="35" t="s">
        <v>137</v>
      </c>
      <c r="D33" s="60"/>
      <c r="E33" s="44">
        <v>290825.16</v>
      </c>
      <c r="F33" s="44">
        <v>1152227.76</v>
      </c>
    </row>
    <row r="34" spans="2:6" ht="16.5" customHeight="1">
      <c r="B34" s="33">
        <v>401</v>
      </c>
      <c r="C34" s="35" t="s">
        <v>138</v>
      </c>
      <c r="D34" s="60"/>
      <c r="E34" s="44">
        <v>27400</v>
      </c>
      <c r="F34" s="44">
        <v>70156.19</v>
      </c>
    </row>
    <row r="35" spans="2:6" ht="16.5" customHeight="1">
      <c r="B35" s="33">
        <v>402</v>
      </c>
      <c r="C35" s="35" t="s">
        <v>139</v>
      </c>
      <c r="D35" s="60"/>
      <c r="E35" s="44">
        <v>-21545</v>
      </c>
      <c r="F35" s="44">
        <v>-158621.96</v>
      </c>
    </row>
    <row r="36" spans="2:6" ht="25.5" customHeight="1">
      <c r="B36" s="33">
        <v>403</v>
      </c>
      <c r="C36" s="36" t="s">
        <v>240</v>
      </c>
      <c r="D36" s="60"/>
      <c r="E36" s="44">
        <v>0</v>
      </c>
      <c r="F36" s="44">
        <v>3775.04</v>
      </c>
    </row>
    <row r="37" spans="2:6" ht="27" customHeight="1">
      <c r="B37" s="33">
        <v>404</v>
      </c>
      <c r="C37" s="36" t="s">
        <v>140</v>
      </c>
      <c r="D37" s="60"/>
      <c r="E37" s="44">
        <v>-17420.38</v>
      </c>
      <c r="F37" s="44">
        <v>-121954.49</v>
      </c>
    </row>
    <row r="38" spans="2:6" ht="16.5" customHeight="1">
      <c r="B38" s="33">
        <v>405</v>
      </c>
      <c r="C38" s="35" t="s">
        <v>141</v>
      </c>
      <c r="D38" s="60"/>
      <c r="E38" s="44">
        <v>8471.75</v>
      </c>
      <c r="F38" s="44">
        <v>-109687.53</v>
      </c>
    </row>
    <row r="39" spans="2:6" ht="27.75" customHeight="1">
      <c r="B39" s="33">
        <v>406</v>
      </c>
      <c r="C39" s="67" t="s">
        <v>142</v>
      </c>
      <c r="D39" s="60"/>
      <c r="E39" s="44">
        <f>-2025-751.76</f>
        <v>-2776.76</v>
      </c>
      <c r="F39" s="44">
        <v>10776.62</v>
      </c>
    </row>
    <row r="40" spans="2:9" ht="16.5" customHeight="1">
      <c r="B40" s="33">
        <v>407</v>
      </c>
      <c r="C40" s="35" t="s">
        <v>143</v>
      </c>
      <c r="D40" s="60"/>
      <c r="E40" s="66">
        <v>-3894.83</v>
      </c>
      <c r="F40" s="44">
        <v>229175.14</v>
      </c>
      <c r="I40" s="79"/>
    </row>
    <row r="41" spans="2:6" ht="27" customHeight="1">
      <c r="B41" s="33">
        <v>408</v>
      </c>
      <c r="C41" s="36" t="s">
        <v>144</v>
      </c>
      <c r="D41" s="60"/>
      <c r="E41" s="66">
        <v>0</v>
      </c>
      <c r="F41" s="66">
        <v>0</v>
      </c>
    </row>
    <row r="42" spans="2:6" ht="16.5" customHeight="1">
      <c r="B42" s="33">
        <v>409</v>
      </c>
      <c r="C42" s="35" t="s">
        <v>145</v>
      </c>
      <c r="D42" s="60"/>
      <c r="E42" s="66">
        <v>18782.23</v>
      </c>
      <c r="F42" s="44">
        <v>-2687.88</v>
      </c>
    </row>
    <row r="43" spans="2:6" ht="16.5" customHeight="1">
      <c r="B43" s="33"/>
      <c r="C43" s="34" t="s">
        <v>146</v>
      </c>
      <c r="D43" s="60"/>
      <c r="E43" s="66">
        <v>0</v>
      </c>
      <c r="F43" s="66">
        <v>0</v>
      </c>
    </row>
    <row r="44" spans="2:6" ht="16.5" customHeight="1">
      <c r="B44" s="33">
        <v>410411</v>
      </c>
      <c r="C44" s="35" t="s">
        <v>147</v>
      </c>
      <c r="D44" s="60"/>
      <c r="E44" s="66">
        <v>0</v>
      </c>
      <c r="F44" s="66">
        <v>0</v>
      </c>
    </row>
    <row r="45" spans="2:6" ht="16.5" customHeight="1">
      <c r="B45" s="33">
        <v>412413414</v>
      </c>
      <c r="C45" s="35" t="s">
        <v>148</v>
      </c>
      <c r="D45" s="60"/>
      <c r="E45" s="66">
        <v>0</v>
      </c>
      <c r="F45" s="66">
        <v>0</v>
      </c>
    </row>
    <row r="46" spans="2:6" ht="16.5" customHeight="1">
      <c r="B46" s="33">
        <v>415</v>
      </c>
      <c r="C46" s="35" t="s">
        <v>149</v>
      </c>
      <c r="D46" s="60"/>
      <c r="E46" s="66">
        <v>0</v>
      </c>
      <c r="F46" s="66">
        <v>0</v>
      </c>
    </row>
    <row r="47" spans="2:6" ht="16.5" customHeight="1">
      <c r="B47" s="33" t="s">
        <v>150</v>
      </c>
      <c r="C47" s="35" t="s">
        <v>151</v>
      </c>
      <c r="D47" s="60"/>
      <c r="E47" s="66">
        <v>0</v>
      </c>
      <c r="F47" s="66">
        <v>0</v>
      </c>
    </row>
    <row r="48" spans="2:6" ht="16.5" customHeight="1">
      <c r="B48" s="33">
        <v>418419</v>
      </c>
      <c r="C48" s="35" t="s">
        <v>152</v>
      </c>
      <c r="D48" s="60"/>
      <c r="E48" s="66">
        <v>0</v>
      </c>
      <c r="F48" s="66">
        <v>0</v>
      </c>
    </row>
    <row r="49" spans="2:6" ht="16.5" customHeight="1">
      <c r="B49" s="33"/>
      <c r="C49" s="34" t="s">
        <v>153</v>
      </c>
      <c r="D49" s="60"/>
      <c r="E49" s="45">
        <f>SUM(E50:E55)</f>
        <v>36146.58</v>
      </c>
      <c r="F49" s="45">
        <v>139459.65</v>
      </c>
    </row>
    <row r="50" spans="2:6" ht="16.5" customHeight="1">
      <c r="B50" s="33">
        <v>420</v>
      </c>
      <c r="C50" s="35" t="s">
        <v>154</v>
      </c>
      <c r="D50" s="60"/>
      <c r="E50" s="44">
        <v>11611.44</v>
      </c>
      <c r="F50" s="44">
        <v>49126.11</v>
      </c>
    </row>
    <row r="51" spans="2:6" ht="16.5" customHeight="1">
      <c r="B51" s="33">
        <v>421</v>
      </c>
      <c r="C51" s="35" t="s">
        <v>155</v>
      </c>
      <c r="D51" s="60"/>
      <c r="E51" s="66">
        <v>0</v>
      </c>
      <c r="F51" s="66">
        <v>0</v>
      </c>
    </row>
    <row r="52" spans="2:6" ht="16.5" customHeight="1">
      <c r="B52" s="33">
        <v>422</v>
      </c>
      <c r="C52" s="35" t="s">
        <v>156</v>
      </c>
      <c r="D52" s="60"/>
      <c r="E52" s="44">
        <v>17474.43</v>
      </c>
      <c r="F52" s="44">
        <v>35576.3</v>
      </c>
    </row>
    <row r="53" spans="2:6" ht="16.5" customHeight="1">
      <c r="B53" s="33">
        <v>423</v>
      </c>
      <c r="C53" s="35" t="s">
        <v>157</v>
      </c>
      <c r="D53" s="60"/>
      <c r="E53" s="44">
        <v>7060.71</v>
      </c>
      <c r="F53" s="44">
        <v>20197.59</v>
      </c>
    </row>
    <row r="54" spans="2:6" ht="16.5" customHeight="1">
      <c r="B54" s="33">
        <v>424</v>
      </c>
      <c r="C54" s="35" t="s">
        <v>158</v>
      </c>
      <c r="D54" s="60"/>
      <c r="E54" s="66">
        <v>0</v>
      </c>
      <c r="F54" s="66">
        <v>0</v>
      </c>
    </row>
    <row r="55" spans="2:6" ht="16.5" customHeight="1">
      <c r="B55" s="33">
        <v>429</v>
      </c>
      <c r="C55" s="35" t="s">
        <v>159</v>
      </c>
      <c r="D55" s="60"/>
      <c r="E55" s="66">
        <v>0</v>
      </c>
      <c r="F55" s="44">
        <v>34559.65</v>
      </c>
    </row>
    <row r="56" spans="2:6" ht="28.5" customHeight="1">
      <c r="B56" s="33">
        <v>460</v>
      </c>
      <c r="C56" s="36" t="s">
        <v>160</v>
      </c>
      <c r="D56" s="60"/>
      <c r="E56" s="66">
        <v>0</v>
      </c>
      <c r="F56" s="66">
        <v>0</v>
      </c>
    </row>
    <row r="57" spans="2:6" ht="16.5" customHeight="1">
      <c r="B57" s="33">
        <v>463</v>
      </c>
      <c r="C57" s="35" t="s">
        <v>161</v>
      </c>
      <c r="D57" s="60"/>
      <c r="E57" s="66">
        <v>0</v>
      </c>
      <c r="F57" s="66">
        <v>0</v>
      </c>
    </row>
    <row r="58" spans="2:6" ht="16.5" customHeight="1">
      <c r="B58" s="33">
        <v>462469</v>
      </c>
      <c r="C58" s="35" t="s">
        <v>162</v>
      </c>
      <c r="D58" s="60"/>
      <c r="E58" s="66">
        <v>0</v>
      </c>
      <c r="F58" s="66">
        <v>0</v>
      </c>
    </row>
    <row r="59" spans="2:6" ht="18.75" customHeight="1">
      <c r="B59" s="30"/>
      <c r="C59" s="31" t="s">
        <v>163</v>
      </c>
      <c r="D59" s="60"/>
      <c r="E59" s="45">
        <f>E16-E31</f>
        <v>225820.72000000003</v>
      </c>
      <c r="F59" s="45">
        <v>1149646.4</v>
      </c>
    </row>
    <row r="60" spans="2:6" ht="18.75" customHeight="1">
      <c r="B60" s="33"/>
      <c r="C60" s="31" t="s">
        <v>384</v>
      </c>
      <c r="D60" s="60"/>
      <c r="E60" s="45">
        <f>E61+E62+E63+E64+E68+E73+E80+E81</f>
        <v>240535.58000000005</v>
      </c>
      <c r="F60" s="45">
        <v>1227830.0700000003</v>
      </c>
    </row>
    <row r="61" spans="2:6" ht="16.5" customHeight="1">
      <c r="B61" s="33">
        <v>440</v>
      </c>
      <c r="C61" s="34" t="s">
        <v>164</v>
      </c>
      <c r="D61" s="60"/>
      <c r="E61" s="45">
        <v>165246.73</v>
      </c>
      <c r="F61" s="45">
        <v>700237.63</v>
      </c>
    </row>
    <row r="62" spans="2:6" ht="16.5" customHeight="1">
      <c r="B62" s="33">
        <v>441</v>
      </c>
      <c r="C62" s="34" t="s">
        <v>165</v>
      </c>
      <c r="D62" s="60"/>
      <c r="E62" s="43">
        <v>-53474.2</v>
      </c>
      <c r="F62" s="43">
        <v>-61082.06</v>
      </c>
    </row>
    <row r="63" spans="2:6" ht="16.5" customHeight="1">
      <c r="B63" s="33">
        <v>45</v>
      </c>
      <c r="C63" s="34" t="s">
        <v>166</v>
      </c>
      <c r="D63" s="60"/>
      <c r="E63" s="45">
        <v>9762.49</v>
      </c>
      <c r="F63" s="45">
        <v>45675.14</v>
      </c>
    </row>
    <row r="64" spans="2:6" ht="16.5" customHeight="1">
      <c r="B64" s="33"/>
      <c r="C64" s="34" t="s">
        <v>167</v>
      </c>
      <c r="D64" s="60"/>
      <c r="E64" s="43">
        <f>SUM(E65:E67)</f>
        <v>71203.65000000001</v>
      </c>
      <c r="F64" s="43">
        <v>364842.97000000003</v>
      </c>
    </row>
    <row r="65" spans="2:6" ht="16.5" customHeight="1">
      <c r="B65" s="33">
        <v>470471472475</v>
      </c>
      <c r="C65" s="35" t="s">
        <v>168</v>
      </c>
      <c r="D65" s="60"/>
      <c r="E65" s="44">
        <v>40569.58</v>
      </c>
      <c r="F65" s="44">
        <v>185295.57</v>
      </c>
    </row>
    <row r="66" spans="2:6" ht="16.5" customHeight="1">
      <c r="B66" s="33">
        <v>473474</v>
      </c>
      <c r="C66" s="35" t="s">
        <v>169</v>
      </c>
      <c r="D66" s="60"/>
      <c r="E66" s="44">
        <v>25953.41</v>
      </c>
      <c r="F66" s="44">
        <v>127135.27</v>
      </c>
    </row>
    <row r="67" spans="2:6" ht="16.5" customHeight="1">
      <c r="B67" s="33" t="s">
        <v>170</v>
      </c>
      <c r="C67" s="35" t="s">
        <v>171</v>
      </c>
      <c r="D67" s="60"/>
      <c r="E67" s="44">
        <v>4680.66</v>
      </c>
      <c r="F67" s="44">
        <v>52412.13</v>
      </c>
    </row>
    <row r="68" spans="2:6" ht="16.5" customHeight="1">
      <c r="B68" s="33"/>
      <c r="C68" s="34" t="s">
        <v>172</v>
      </c>
      <c r="D68" s="60"/>
      <c r="E68" s="45">
        <f>SUM(E69:E72)</f>
        <v>3936.6400000000003</v>
      </c>
      <c r="F68" s="45">
        <v>20075.76</v>
      </c>
    </row>
    <row r="69" spans="2:6" ht="26.25" customHeight="1">
      <c r="B69" s="33">
        <v>430432434</v>
      </c>
      <c r="C69" s="36" t="s">
        <v>173</v>
      </c>
      <c r="D69" s="60"/>
      <c r="E69" s="44">
        <v>2</v>
      </c>
      <c r="F69" s="44">
        <v>584.29</v>
      </c>
    </row>
    <row r="70" spans="2:6" ht="16.5" customHeight="1">
      <c r="B70" s="33">
        <v>431</v>
      </c>
      <c r="C70" s="35" t="s">
        <v>174</v>
      </c>
      <c r="D70" s="60"/>
      <c r="E70" s="44">
        <v>289.33</v>
      </c>
      <c r="F70" s="44">
        <v>5892.54</v>
      </c>
    </row>
    <row r="71" spans="2:6" ht="16.5" customHeight="1">
      <c r="B71" s="33">
        <v>433</v>
      </c>
      <c r="C71" s="35" t="s">
        <v>175</v>
      </c>
      <c r="D71" s="60"/>
      <c r="E71" s="44">
        <v>1858.2</v>
      </c>
      <c r="F71" s="44">
        <v>11979.72</v>
      </c>
    </row>
    <row r="72" spans="2:6" ht="16.5" customHeight="1">
      <c r="B72" s="33">
        <v>439</v>
      </c>
      <c r="C72" s="35" t="s">
        <v>176</v>
      </c>
      <c r="D72" s="60"/>
      <c r="E72" s="44">
        <v>1787.11</v>
      </c>
      <c r="F72" s="44">
        <v>1619.21</v>
      </c>
    </row>
    <row r="73" spans="2:6" ht="16.5" customHeight="1">
      <c r="B73" s="33"/>
      <c r="C73" s="34" t="s">
        <v>177</v>
      </c>
      <c r="D73" s="60"/>
      <c r="E73" s="45">
        <f>SUM(E74:E79)</f>
        <v>30176.29</v>
      </c>
      <c r="F73" s="45">
        <v>130238.74</v>
      </c>
    </row>
    <row r="74" spans="2:6" ht="39.75" customHeight="1">
      <c r="B74" s="33">
        <v>443446</v>
      </c>
      <c r="C74" s="36" t="s">
        <v>178</v>
      </c>
      <c r="D74" s="60"/>
      <c r="E74" s="44">
        <v>7948.02</v>
      </c>
      <c r="F74" s="44">
        <v>26717.43</v>
      </c>
    </row>
    <row r="75" spans="2:6" ht="16.5" customHeight="1">
      <c r="B75" s="33">
        <v>442</v>
      </c>
      <c r="C75" s="35" t="s">
        <v>179</v>
      </c>
      <c r="D75" s="60"/>
      <c r="E75" s="66">
        <v>0</v>
      </c>
      <c r="F75" s="66">
        <v>0</v>
      </c>
    </row>
    <row r="76" spans="2:6" ht="16.5" customHeight="1">
      <c r="B76" s="33">
        <v>445</v>
      </c>
      <c r="C76" s="35" t="s">
        <v>180</v>
      </c>
      <c r="D76" s="60"/>
      <c r="E76" s="44">
        <v>1944.51</v>
      </c>
      <c r="F76" s="44">
        <v>9606.16</v>
      </c>
    </row>
    <row r="77" spans="2:6" ht="16.5" customHeight="1">
      <c r="B77" s="33">
        <v>447</v>
      </c>
      <c r="C77" s="35" t="s">
        <v>181</v>
      </c>
      <c r="D77" s="60"/>
      <c r="E77" s="44">
        <v>1488.65</v>
      </c>
      <c r="F77" s="44">
        <v>3399.9</v>
      </c>
    </row>
    <row r="78" spans="2:6" ht="16.5" customHeight="1">
      <c r="B78" s="33">
        <v>448</v>
      </c>
      <c r="C78" s="35" t="s">
        <v>182</v>
      </c>
      <c r="D78" s="60"/>
      <c r="E78" s="44">
        <v>2302.99</v>
      </c>
      <c r="F78" s="44">
        <v>10043.23</v>
      </c>
    </row>
    <row r="79" spans="2:6" ht="16.5" customHeight="1">
      <c r="B79" s="33">
        <v>444449</v>
      </c>
      <c r="C79" s="35" t="s">
        <v>183</v>
      </c>
      <c r="D79" s="60"/>
      <c r="E79" s="44">
        <v>16492.12</v>
      </c>
      <c r="F79" s="44">
        <v>80472.02</v>
      </c>
    </row>
    <row r="80" spans="2:6" ht="16.5" customHeight="1">
      <c r="B80" s="33">
        <v>48</v>
      </c>
      <c r="C80" s="34" t="s">
        <v>184</v>
      </c>
      <c r="D80" s="60"/>
      <c r="E80" s="45">
        <v>21408.15</v>
      </c>
      <c r="F80" s="45">
        <v>74727.28</v>
      </c>
    </row>
    <row r="81" spans="2:6" ht="16.5" customHeight="1">
      <c r="B81" s="33">
        <v>706</v>
      </c>
      <c r="C81" s="34" t="s">
        <v>185</v>
      </c>
      <c r="D81" s="60"/>
      <c r="E81" s="45">
        <v>-7724.17</v>
      </c>
      <c r="F81" s="45">
        <v>-46885.39</v>
      </c>
    </row>
    <row r="82" spans="2:6" ht="18.75" customHeight="1">
      <c r="B82" s="33"/>
      <c r="C82" s="31" t="s">
        <v>186</v>
      </c>
      <c r="D82" s="60"/>
      <c r="E82" s="45">
        <f>E59-E60</f>
        <v>-14714.860000000015</v>
      </c>
      <c r="F82" s="45">
        <v>-78183.67000000039</v>
      </c>
    </row>
    <row r="83" spans="2:6" ht="18.75" customHeight="1">
      <c r="B83" s="33"/>
      <c r="C83" s="31" t="s">
        <v>187</v>
      </c>
      <c r="D83" s="60"/>
      <c r="E83" s="45">
        <f>E98+E115</f>
        <v>19305.88</v>
      </c>
      <c r="F83" s="45">
        <v>95264.57</v>
      </c>
    </row>
    <row r="84" spans="2:6" ht="31.5" customHeight="1">
      <c r="B84" s="33"/>
      <c r="C84" s="37" t="s">
        <v>188</v>
      </c>
      <c r="D84" s="60"/>
      <c r="E84" s="45">
        <f>SUM(E85:E90)</f>
        <v>26215.27</v>
      </c>
      <c r="F84" s="45">
        <v>63263.13</v>
      </c>
    </row>
    <row r="85" spans="2:6" ht="16.5" customHeight="1">
      <c r="B85" s="33">
        <v>770</v>
      </c>
      <c r="C85" s="35" t="s">
        <v>189</v>
      </c>
      <c r="D85" s="60"/>
      <c r="E85" s="44">
        <v>16590.66</v>
      </c>
      <c r="F85" s="44">
        <v>50365.34</v>
      </c>
    </row>
    <row r="86" spans="2:6" ht="27.75" customHeight="1">
      <c r="B86" s="33">
        <v>771</v>
      </c>
      <c r="C86" s="36" t="s">
        <v>190</v>
      </c>
      <c r="D86" s="60"/>
      <c r="E86" s="66">
        <v>0</v>
      </c>
      <c r="F86" s="66">
        <v>0</v>
      </c>
    </row>
    <row r="87" spans="2:6" ht="16.5" customHeight="1">
      <c r="B87" s="33">
        <v>772</v>
      </c>
      <c r="C87" s="35" t="s">
        <v>191</v>
      </c>
      <c r="D87" s="60"/>
      <c r="E87" s="44">
        <v>9624.61</v>
      </c>
      <c r="F87" s="44">
        <v>10904.15</v>
      </c>
    </row>
    <row r="88" spans="2:6" ht="16.5" customHeight="1">
      <c r="B88" s="38">
        <v>773</v>
      </c>
      <c r="C88" s="35" t="s">
        <v>192</v>
      </c>
      <c r="D88" s="60"/>
      <c r="E88" s="66">
        <v>0</v>
      </c>
      <c r="F88" s="44">
        <v>1993.64</v>
      </c>
    </row>
    <row r="89" spans="2:6" ht="16.5" customHeight="1">
      <c r="B89" s="38">
        <v>774</v>
      </c>
      <c r="C89" s="35" t="s">
        <v>193</v>
      </c>
      <c r="D89" s="60"/>
      <c r="E89" s="66">
        <v>0</v>
      </c>
      <c r="F89" s="66">
        <v>0</v>
      </c>
    </row>
    <row r="90" spans="2:6" ht="29.25" customHeight="1">
      <c r="B90" s="39" t="s">
        <v>239</v>
      </c>
      <c r="C90" s="35" t="s">
        <v>194</v>
      </c>
      <c r="D90" s="60"/>
      <c r="E90" s="66">
        <v>0</v>
      </c>
      <c r="F90" s="66">
        <v>0</v>
      </c>
    </row>
    <row r="91" spans="2:6" ht="29.25" customHeight="1">
      <c r="B91" s="33"/>
      <c r="C91" s="37" t="s">
        <v>195</v>
      </c>
      <c r="D91" s="60"/>
      <c r="E91" s="45">
        <f>SUM(E92:E97)</f>
        <v>2698.46</v>
      </c>
      <c r="F91" s="45">
        <v>18256.97</v>
      </c>
    </row>
    <row r="92" spans="2:6" ht="16.5" customHeight="1">
      <c r="B92" s="33">
        <v>730</v>
      </c>
      <c r="C92" s="35" t="s">
        <v>196</v>
      </c>
      <c r="D92" s="60"/>
      <c r="E92" s="66">
        <v>0</v>
      </c>
      <c r="F92" s="66">
        <v>0</v>
      </c>
    </row>
    <row r="93" spans="2:6" ht="16.5" customHeight="1">
      <c r="B93" s="33">
        <v>732</v>
      </c>
      <c r="C93" s="35" t="s">
        <v>197</v>
      </c>
      <c r="D93" s="60"/>
      <c r="E93" s="44">
        <v>2698.46</v>
      </c>
      <c r="F93" s="44">
        <v>18256.97</v>
      </c>
    </row>
    <row r="94" spans="2:6" ht="16.5" customHeight="1">
      <c r="B94" s="33">
        <v>734</v>
      </c>
      <c r="C94" s="35" t="s">
        <v>198</v>
      </c>
      <c r="D94" s="60"/>
      <c r="E94" s="66">
        <v>0</v>
      </c>
      <c r="F94" s="66">
        <v>0</v>
      </c>
    </row>
    <row r="95" spans="2:6" ht="16.5" customHeight="1">
      <c r="B95" s="33">
        <v>735</v>
      </c>
      <c r="C95" s="35" t="s">
        <v>199</v>
      </c>
      <c r="D95" s="60"/>
      <c r="E95" s="66">
        <v>0</v>
      </c>
      <c r="F95" s="66">
        <v>0</v>
      </c>
    </row>
    <row r="96" spans="2:6" ht="18.75" customHeight="1">
      <c r="B96" s="39" t="s">
        <v>200</v>
      </c>
      <c r="C96" s="35" t="s">
        <v>201</v>
      </c>
      <c r="D96" s="60"/>
      <c r="E96" s="66">
        <v>0</v>
      </c>
      <c r="F96" s="66">
        <v>0</v>
      </c>
    </row>
    <row r="97" spans="2:6" ht="22.5" customHeight="1">
      <c r="B97" s="39" t="s">
        <v>202</v>
      </c>
      <c r="C97" s="35" t="s">
        <v>203</v>
      </c>
      <c r="D97" s="60"/>
      <c r="E97" s="66">
        <v>0</v>
      </c>
      <c r="F97" s="66">
        <v>0</v>
      </c>
    </row>
    <row r="98" spans="2:6" ht="29.25" customHeight="1">
      <c r="B98" s="33"/>
      <c r="C98" s="37" t="s">
        <v>204</v>
      </c>
      <c r="D98" s="60"/>
      <c r="E98" s="45">
        <f>E84-E91</f>
        <v>23516.81</v>
      </c>
      <c r="F98" s="45">
        <v>45006.159999999996</v>
      </c>
    </row>
    <row r="99" spans="2:6" ht="29.25" customHeight="1">
      <c r="B99" s="33"/>
      <c r="C99" s="37" t="s">
        <v>205</v>
      </c>
      <c r="D99" s="60"/>
      <c r="E99" s="45">
        <f>SUM(E100:E106)</f>
        <v>4396.86</v>
      </c>
      <c r="F99" s="45">
        <v>83090.72</v>
      </c>
    </row>
    <row r="100" spans="2:6" ht="16.5" customHeight="1">
      <c r="B100" s="33">
        <v>770</v>
      </c>
      <c r="C100" s="35" t="s">
        <v>206</v>
      </c>
      <c r="D100" s="60"/>
      <c r="E100" s="66">
        <v>0</v>
      </c>
      <c r="F100" s="66">
        <v>0</v>
      </c>
    </row>
    <row r="101" spans="2:6" ht="16.5" customHeight="1">
      <c r="B101" s="33">
        <v>772</v>
      </c>
      <c r="C101" s="35" t="s">
        <v>207</v>
      </c>
      <c r="D101" s="60"/>
      <c r="E101" s="66">
        <v>0</v>
      </c>
      <c r="F101" s="66">
        <v>0</v>
      </c>
    </row>
    <row r="102" spans="2:6" ht="16.5" customHeight="1">
      <c r="B102" s="33">
        <v>771774</v>
      </c>
      <c r="C102" s="35" t="s">
        <v>208</v>
      </c>
      <c r="D102" s="60"/>
      <c r="E102" s="66">
        <v>0</v>
      </c>
      <c r="F102" s="66">
        <v>0</v>
      </c>
    </row>
    <row r="103" spans="2:6" ht="16.5" customHeight="1">
      <c r="B103" s="33">
        <v>773</v>
      </c>
      <c r="C103" s="35" t="s">
        <v>209</v>
      </c>
      <c r="D103" s="60"/>
      <c r="E103" s="66">
        <v>0</v>
      </c>
      <c r="F103" s="66">
        <v>0</v>
      </c>
    </row>
    <row r="104" spans="2:6" ht="16.5" customHeight="1">
      <c r="B104" s="33" t="s">
        <v>210</v>
      </c>
      <c r="C104" s="35" t="s">
        <v>211</v>
      </c>
      <c r="D104" s="60"/>
      <c r="E104" s="66">
        <v>0</v>
      </c>
      <c r="F104" s="66">
        <v>0</v>
      </c>
    </row>
    <row r="105" spans="2:6" ht="16.5" customHeight="1">
      <c r="B105" s="33" t="s">
        <v>212</v>
      </c>
      <c r="C105" s="35" t="s">
        <v>213</v>
      </c>
      <c r="D105" s="60"/>
      <c r="E105" s="66">
        <v>0</v>
      </c>
      <c r="F105" s="44">
        <v>2000</v>
      </c>
    </row>
    <row r="106" spans="2:6" ht="21.75" customHeight="1">
      <c r="B106" s="39" t="s">
        <v>214</v>
      </c>
      <c r="C106" s="35" t="s">
        <v>215</v>
      </c>
      <c r="D106" s="60"/>
      <c r="E106" s="44">
        <v>4396.86</v>
      </c>
      <c r="F106" s="44">
        <v>81090.72</v>
      </c>
    </row>
    <row r="107" spans="2:6" ht="29.25" customHeight="1">
      <c r="B107" s="33"/>
      <c r="C107" s="37" t="s">
        <v>216</v>
      </c>
      <c r="D107" s="60"/>
      <c r="E107" s="45">
        <f>SUM(E108:E114)</f>
        <v>8607.79</v>
      </c>
      <c r="F107" s="45">
        <v>32832.31</v>
      </c>
    </row>
    <row r="108" spans="2:9" ht="16.5" customHeight="1">
      <c r="B108" s="33">
        <v>730</v>
      </c>
      <c r="C108" s="35" t="s">
        <v>217</v>
      </c>
      <c r="D108" s="60"/>
      <c r="E108" s="44">
        <v>7303.22</v>
      </c>
      <c r="F108" s="44">
        <v>29277.07</v>
      </c>
      <c r="H108" s="80"/>
      <c r="I108" s="80"/>
    </row>
    <row r="109" spans="2:6" ht="16.5" customHeight="1">
      <c r="B109" s="33">
        <v>732</v>
      </c>
      <c r="C109" s="35" t="s">
        <v>218</v>
      </c>
      <c r="D109" s="60"/>
      <c r="E109" s="66">
        <v>0</v>
      </c>
      <c r="F109" s="66">
        <v>0</v>
      </c>
    </row>
    <row r="110" spans="2:6" ht="16.5" customHeight="1">
      <c r="B110" s="33">
        <v>734</v>
      </c>
      <c r="C110" s="35" t="s">
        <v>219</v>
      </c>
      <c r="D110" s="60"/>
      <c r="E110" s="66">
        <v>0</v>
      </c>
      <c r="F110" s="66">
        <v>0</v>
      </c>
    </row>
    <row r="111" spans="2:6" ht="21" customHeight="1">
      <c r="B111" s="39" t="s">
        <v>220</v>
      </c>
      <c r="C111" s="35" t="s">
        <v>221</v>
      </c>
      <c r="D111" s="60"/>
      <c r="E111" s="66">
        <v>0</v>
      </c>
      <c r="F111" s="66">
        <v>0</v>
      </c>
    </row>
    <row r="112" spans="2:6" ht="27.75" customHeight="1">
      <c r="B112" s="39" t="s">
        <v>222</v>
      </c>
      <c r="C112" s="36" t="s">
        <v>223</v>
      </c>
      <c r="D112" s="60"/>
      <c r="E112" s="66">
        <v>0</v>
      </c>
      <c r="F112" s="66">
        <v>0</v>
      </c>
    </row>
    <row r="113" spans="2:6" ht="16.5" customHeight="1">
      <c r="B113" s="33">
        <v>745746747</v>
      </c>
      <c r="C113" s="35" t="s">
        <v>224</v>
      </c>
      <c r="D113" s="60"/>
      <c r="E113" s="44">
        <v>465.96</v>
      </c>
      <c r="F113" s="44">
        <v>1863.86</v>
      </c>
    </row>
    <row r="114" spans="2:6" ht="16.5" customHeight="1">
      <c r="B114" s="33">
        <v>748749</v>
      </c>
      <c r="C114" s="35" t="s">
        <v>225</v>
      </c>
      <c r="D114" s="60"/>
      <c r="E114" s="44">
        <v>838.61</v>
      </c>
      <c r="F114" s="44">
        <v>1691.38</v>
      </c>
    </row>
    <row r="115" spans="2:6" ht="31.5" customHeight="1">
      <c r="B115" s="33"/>
      <c r="C115" s="37" t="s">
        <v>226</v>
      </c>
      <c r="D115" s="60"/>
      <c r="E115" s="45">
        <f>E99-E107</f>
        <v>-4210.930000000001</v>
      </c>
      <c r="F115" s="45">
        <v>50258.41</v>
      </c>
    </row>
    <row r="116" spans="2:6" ht="26.25" customHeight="1">
      <c r="B116" s="33"/>
      <c r="C116" s="40" t="s">
        <v>227</v>
      </c>
      <c r="D116" s="60"/>
      <c r="E116" s="42">
        <f>E82+E83</f>
        <v>4591.019999999986</v>
      </c>
      <c r="F116" s="42">
        <v>17080.899999999616</v>
      </c>
    </row>
    <row r="117" spans="2:6" ht="18.75" customHeight="1">
      <c r="B117" s="33"/>
      <c r="C117" s="31" t="s">
        <v>228</v>
      </c>
      <c r="D117" s="60"/>
      <c r="E117" s="66">
        <f>SUM(E118:E119)</f>
        <v>0</v>
      </c>
      <c r="F117" s="66">
        <v>0</v>
      </c>
    </row>
    <row r="118" spans="2:6" ht="16.5" customHeight="1">
      <c r="B118" s="33">
        <v>820</v>
      </c>
      <c r="C118" s="35" t="s">
        <v>229</v>
      </c>
      <c r="D118" s="60"/>
      <c r="E118" s="66">
        <v>0</v>
      </c>
      <c r="F118" s="66">
        <v>0</v>
      </c>
    </row>
    <row r="119" spans="2:6" ht="16.5" customHeight="1">
      <c r="B119" s="33">
        <v>823</v>
      </c>
      <c r="C119" s="35" t="s">
        <v>230</v>
      </c>
      <c r="D119" s="60"/>
      <c r="E119" s="66">
        <v>0</v>
      </c>
      <c r="F119" s="66">
        <v>0</v>
      </c>
    </row>
    <row r="120" spans="2:9" ht="18.75" customHeight="1">
      <c r="B120" s="33"/>
      <c r="C120" s="31" t="s">
        <v>231</v>
      </c>
      <c r="D120" s="60"/>
      <c r="E120" s="42">
        <f>E116-E117</f>
        <v>4591.019999999986</v>
      </c>
      <c r="F120" s="42">
        <v>17080.899999999616</v>
      </c>
      <c r="I120" s="80"/>
    </row>
    <row r="121" spans="2:6" ht="18.75" customHeight="1">
      <c r="B121" s="33"/>
      <c r="C121" s="31" t="s">
        <v>232</v>
      </c>
      <c r="D121" s="60"/>
      <c r="E121" s="66">
        <v>0</v>
      </c>
      <c r="F121" s="66">
        <v>0</v>
      </c>
    </row>
    <row r="122" spans="2:6" ht="21" customHeight="1">
      <c r="B122" s="39" t="s">
        <v>233</v>
      </c>
      <c r="C122" s="35" t="s">
        <v>234</v>
      </c>
      <c r="D122" s="60"/>
      <c r="E122" s="66">
        <v>0</v>
      </c>
      <c r="F122" s="66">
        <v>0</v>
      </c>
    </row>
    <row r="123" spans="2:6" ht="18.75" customHeight="1">
      <c r="B123" s="33"/>
      <c r="C123" s="31" t="s">
        <v>235</v>
      </c>
      <c r="D123" s="60"/>
      <c r="E123" s="66">
        <v>0</v>
      </c>
      <c r="F123" s="66">
        <v>0</v>
      </c>
    </row>
    <row r="124" spans="2:3" ht="16.5" customHeight="1">
      <c r="B124" s="118"/>
      <c r="C124" s="17"/>
    </row>
    <row r="125" spans="2:6" ht="18.75" customHeight="1">
      <c r="B125" s="121" t="s">
        <v>117</v>
      </c>
      <c r="C125" s="121"/>
      <c r="D125" s="121"/>
      <c r="E125" s="121"/>
      <c r="F125" s="121"/>
    </row>
    <row r="126" spans="2:6" ht="18.75" customHeight="1">
      <c r="B126" s="121" t="s">
        <v>118</v>
      </c>
      <c r="C126" s="121"/>
      <c r="D126" s="121"/>
      <c r="E126" s="121"/>
      <c r="F126" s="121"/>
    </row>
    <row r="127" spans="2:3" ht="21.75" customHeight="1">
      <c r="B127" s="118"/>
      <c r="C127" s="17"/>
    </row>
    <row r="128" spans="2:3" ht="31.5" customHeight="1">
      <c r="B128" s="118"/>
      <c r="C128" s="17"/>
    </row>
    <row r="129" spans="2:3" ht="16.5" customHeight="1">
      <c r="B129" s="118"/>
      <c r="C129" s="17"/>
    </row>
    <row r="130" spans="2:3" ht="18.75" customHeight="1">
      <c r="B130" s="118"/>
      <c r="C130" s="17"/>
    </row>
    <row r="131" spans="2:3" ht="18.75" customHeight="1">
      <c r="B131" s="118"/>
      <c r="C131" s="17"/>
    </row>
    <row r="132" spans="2:3" ht="18.75" customHeight="1">
      <c r="B132" s="118"/>
      <c r="C132" s="17"/>
    </row>
    <row r="133" spans="2:3" ht="18.75" customHeight="1">
      <c r="B133" s="118"/>
      <c r="C133" s="17"/>
    </row>
    <row r="134" spans="2:3" ht="18.75" customHeight="1">
      <c r="B134" s="118"/>
      <c r="C134" s="17"/>
    </row>
    <row r="135" spans="2:3" ht="18.75" customHeight="1">
      <c r="B135" s="118"/>
      <c r="C135" s="17"/>
    </row>
    <row r="136" spans="2:3" ht="18.75" customHeight="1">
      <c r="B136" s="118"/>
      <c r="C136" s="17"/>
    </row>
    <row r="137" spans="2:3" ht="18.75" customHeight="1">
      <c r="B137" s="118"/>
      <c r="C137" s="17"/>
    </row>
    <row r="138" spans="2:3" ht="18.75" customHeight="1">
      <c r="B138" s="118"/>
      <c r="C138" s="17"/>
    </row>
    <row r="139" spans="2:3" ht="18.75" customHeight="1">
      <c r="B139" s="118"/>
      <c r="C139" s="17"/>
    </row>
    <row r="140" spans="2:3" ht="18.75" customHeight="1">
      <c r="B140" s="118"/>
      <c r="C140" s="17"/>
    </row>
    <row r="141" spans="2:3" ht="18.75" customHeight="1">
      <c r="B141" s="118"/>
      <c r="C141" s="17"/>
    </row>
    <row r="142" spans="2:3" ht="18.75" customHeight="1">
      <c r="B142" s="118"/>
      <c r="C142" s="17"/>
    </row>
    <row r="143" spans="2:3" ht="18.75" customHeight="1">
      <c r="B143" s="118"/>
      <c r="C143" s="17"/>
    </row>
    <row r="144" spans="2:3" ht="18.75" customHeight="1">
      <c r="B144" s="118"/>
      <c r="C144" s="17"/>
    </row>
    <row r="145" spans="2:3" ht="18.75" customHeight="1">
      <c r="B145" s="118"/>
      <c r="C145" s="17"/>
    </row>
    <row r="146" spans="2:3" ht="18.75" customHeight="1">
      <c r="B146" s="118"/>
      <c r="C146" s="17"/>
    </row>
    <row r="147" spans="2:3" ht="18.75" customHeight="1">
      <c r="B147" s="118"/>
      <c r="C147" s="17"/>
    </row>
    <row r="148" spans="2:3" ht="18.75" customHeight="1">
      <c r="B148" s="118"/>
      <c r="C148" s="17"/>
    </row>
    <row r="149" spans="2:3" ht="18.75" customHeight="1">
      <c r="B149" s="118"/>
      <c r="C149" s="17"/>
    </row>
    <row r="150" spans="2:3" ht="18.75" customHeight="1">
      <c r="B150" s="118"/>
      <c r="C150" s="17"/>
    </row>
    <row r="151" spans="2:3" ht="18.75" customHeight="1">
      <c r="B151" s="118"/>
      <c r="C151" s="17"/>
    </row>
    <row r="152" spans="2:3" ht="18.75" customHeight="1">
      <c r="B152" s="118"/>
      <c r="C152" s="17"/>
    </row>
    <row r="153" spans="2:3" ht="18.75" customHeight="1">
      <c r="B153" s="118"/>
      <c r="C153" s="17"/>
    </row>
    <row r="154" spans="2:3" ht="18.75" customHeight="1">
      <c r="B154" s="118"/>
      <c r="C154" s="17"/>
    </row>
    <row r="155" spans="2:3" ht="18.75" customHeight="1">
      <c r="B155" s="118"/>
      <c r="C155" s="17"/>
    </row>
    <row r="156" spans="2:3" ht="18.75" customHeight="1">
      <c r="B156" s="118"/>
      <c r="C156" s="17"/>
    </row>
    <row r="157" spans="2:3" ht="18.75" customHeight="1">
      <c r="B157" s="118"/>
      <c r="C157" s="17"/>
    </row>
    <row r="158" spans="2:3" ht="18.75" customHeight="1">
      <c r="B158" s="118"/>
      <c r="C158" s="17"/>
    </row>
    <row r="159" spans="2:3" ht="18.75" customHeight="1">
      <c r="B159" s="118"/>
      <c r="C159" s="17"/>
    </row>
    <row r="160" spans="2:3" ht="18.75" customHeight="1">
      <c r="B160" s="118"/>
      <c r="C160" s="17"/>
    </row>
    <row r="161" spans="2:3" ht="18.75" customHeight="1">
      <c r="B161" s="118"/>
      <c r="C161" s="17"/>
    </row>
    <row r="162" spans="2:3" ht="18.75" customHeight="1">
      <c r="B162" s="118"/>
      <c r="C162" s="17"/>
    </row>
    <row r="163" spans="2:3" ht="18.75" customHeight="1">
      <c r="B163" s="118"/>
      <c r="C163" s="17"/>
    </row>
    <row r="164" spans="2:3" ht="18.75" customHeight="1">
      <c r="B164" s="118"/>
      <c r="C164" s="17"/>
    </row>
    <row r="165" spans="2:3" ht="18.75" customHeight="1">
      <c r="B165" s="118"/>
      <c r="C165" s="17"/>
    </row>
    <row r="166" spans="2:3" ht="18.75" customHeight="1">
      <c r="B166" s="118"/>
      <c r="C166" s="17"/>
    </row>
    <row r="167" spans="2:3" ht="18.75" customHeight="1">
      <c r="B167" s="118"/>
      <c r="C167" s="17"/>
    </row>
    <row r="168" spans="2:3" ht="18.75" customHeight="1">
      <c r="B168" s="118"/>
      <c r="C168" s="17"/>
    </row>
    <row r="169" spans="2:3" ht="18.75" customHeight="1">
      <c r="B169" s="118"/>
      <c r="C169" s="17"/>
    </row>
    <row r="170" spans="2:3" ht="18.75" customHeight="1">
      <c r="B170" s="118"/>
      <c r="C170" s="17"/>
    </row>
    <row r="171" spans="2:3" ht="15">
      <c r="B171" s="118"/>
      <c r="C171" s="17"/>
    </row>
    <row r="172" spans="2:3" ht="15">
      <c r="B172" s="118"/>
      <c r="C172" s="17"/>
    </row>
    <row r="173" spans="2:3" ht="15">
      <c r="B173" s="118"/>
      <c r="C173" s="17"/>
    </row>
    <row r="174" spans="2:3" ht="15">
      <c r="B174" s="118"/>
      <c r="C174" s="17"/>
    </row>
    <row r="175" spans="2:3" ht="15">
      <c r="B175" s="25"/>
      <c r="C175" s="17"/>
    </row>
    <row r="176" spans="2:3" ht="15">
      <c r="B176" s="25"/>
      <c r="C176" s="17"/>
    </row>
    <row r="177" spans="2:3" ht="15">
      <c r="B177" s="25"/>
      <c r="C177" s="17"/>
    </row>
    <row r="178" spans="2:3" ht="15">
      <c r="B178" s="25"/>
      <c r="C178" s="17"/>
    </row>
    <row r="179" ht="15">
      <c r="B179" s="25"/>
    </row>
    <row r="180" ht="15">
      <c r="B180" s="25"/>
    </row>
  </sheetData>
  <sheetProtection password="E491" sheet="1" objects="1" scenarios="1"/>
  <mergeCells count="11">
    <mergeCell ref="B126:F126"/>
    <mergeCell ref="B7:F7"/>
    <mergeCell ref="B8:F8"/>
    <mergeCell ref="B9:F9"/>
    <mergeCell ref="B11:F11"/>
    <mergeCell ref="B12:F12"/>
    <mergeCell ref="B13:B14"/>
    <mergeCell ref="C13:C14"/>
    <mergeCell ref="D13:D14"/>
    <mergeCell ref="E13:F13"/>
    <mergeCell ref="B125:F125"/>
  </mergeCells>
  <printOptions/>
  <pageMargins left="0" right="0" top="0" bottom="0" header="0.5" footer="0.5"/>
  <pageSetup horizontalDpi="600" verticalDpi="600" orientation="portrait" scale="93" r:id="rId2"/>
  <rowBreaks count="1" manualBreakCount="1">
    <brk id="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view="pageBreakPreview" zoomScale="115" zoomScaleSheetLayoutView="115" zoomScalePageLayoutView="0" workbookViewId="0" topLeftCell="A104">
      <selection activeCell="D116" sqref="D116"/>
    </sheetView>
  </sheetViews>
  <sheetFormatPr defaultColWidth="9.140625" defaultRowHeight="15"/>
  <cols>
    <col min="1" max="1" width="17.421875" style="15" customWidth="1"/>
    <col min="2" max="2" width="49.00390625" style="15" customWidth="1"/>
    <col min="3" max="3" width="8.8515625" style="15" customWidth="1"/>
    <col min="4" max="4" width="19.421875" style="41" customWidth="1"/>
    <col min="5" max="5" width="19.28125" style="15" customWidth="1"/>
    <col min="6" max="6" width="0.71875" style="15" customWidth="1"/>
    <col min="7" max="7" width="17.28125" style="15" bestFit="1" customWidth="1"/>
    <col min="8" max="8" width="16.421875" style="15" customWidth="1"/>
    <col min="9" max="9" width="15.57421875" style="15" bestFit="1" customWidth="1"/>
    <col min="10" max="10" width="12.8515625" style="70" bestFit="1" customWidth="1"/>
    <col min="11" max="11" width="9.140625" style="15" customWidth="1"/>
    <col min="12" max="12" width="11.28125" style="15" customWidth="1"/>
    <col min="13" max="16384" width="9.140625" style="15" customWidth="1"/>
  </cols>
  <sheetData>
    <row r="1" spans="1:5" ht="15">
      <c r="A1" s="2"/>
      <c r="B1" s="2"/>
      <c r="C1" s="2"/>
      <c r="D1" s="26"/>
      <c r="E1" s="2"/>
    </row>
    <row r="2" spans="1:5" ht="15">
      <c r="A2" s="2"/>
      <c r="B2" s="2"/>
      <c r="C2" s="2"/>
      <c r="D2" s="26"/>
      <c r="E2" s="2"/>
    </row>
    <row r="3" spans="1:5" ht="15">
      <c r="A3" s="2"/>
      <c r="B3" s="2"/>
      <c r="C3" s="2"/>
      <c r="D3" s="26"/>
      <c r="E3" s="2"/>
    </row>
    <row r="4" spans="1:5" ht="15">
      <c r="A4" s="2"/>
      <c r="B4" s="2"/>
      <c r="C4" s="2"/>
      <c r="D4" s="26"/>
      <c r="E4" s="2"/>
    </row>
    <row r="5" spans="1:5" ht="15">
      <c r="A5" s="2"/>
      <c r="B5" s="2"/>
      <c r="C5" s="2"/>
      <c r="D5" s="26"/>
      <c r="E5" s="2"/>
    </row>
    <row r="6" spans="1:5" ht="15">
      <c r="A6" s="2"/>
      <c r="B6" s="2"/>
      <c r="C6" s="2"/>
      <c r="D6" s="26"/>
      <c r="E6" s="2"/>
    </row>
    <row r="7" spans="1:5" ht="15">
      <c r="A7" s="2"/>
      <c r="B7" s="2"/>
      <c r="C7" s="2"/>
      <c r="D7" s="26"/>
      <c r="E7" s="2"/>
    </row>
    <row r="8" spans="1:5" ht="15">
      <c r="A8" s="122" t="s">
        <v>244</v>
      </c>
      <c r="B8" s="122"/>
      <c r="C8" s="122"/>
      <c r="D8" s="122"/>
      <c r="E8" s="122"/>
    </row>
    <row r="9" spans="1:5" ht="15">
      <c r="A9" s="122" t="s">
        <v>245</v>
      </c>
      <c r="B9" s="122"/>
      <c r="C9" s="122"/>
      <c r="D9" s="122"/>
      <c r="E9" s="122"/>
    </row>
    <row r="10" spans="1:5" ht="15">
      <c r="A10" s="122" t="s">
        <v>246</v>
      </c>
      <c r="B10" s="122"/>
      <c r="C10" s="122"/>
      <c r="D10" s="122"/>
      <c r="E10" s="122"/>
    </row>
    <row r="11" spans="1:5" ht="15">
      <c r="A11" s="69"/>
      <c r="B11" s="69"/>
      <c r="C11" s="69"/>
      <c r="D11" s="71"/>
      <c r="E11" s="69"/>
    </row>
    <row r="12" spans="1:5" ht="18">
      <c r="A12" s="123" t="s">
        <v>1</v>
      </c>
      <c r="B12" s="123"/>
      <c r="C12" s="123"/>
      <c r="D12" s="124"/>
      <c r="E12" s="123"/>
    </row>
    <row r="13" spans="1:5" ht="18">
      <c r="A13" s="125" t="s">
        <v>383</v>
      </c>
      <c r="B13" s="126"/>
      <c r="C13" s="126"/>
      <c r="D13" s="127"/>
      <c r="E13" s="126"/>
    </row>
    <row r="14" spans="1:5" ht="18" customHeight="1">
      <c r="A14" s="131" t="s">
        <v>2</v>
      </c>
      <c r="B14" s="131"/>
      <c r="C14" s="131"/>
      <c r="D14" s="131"/>
      <c r="E14" s="131"/>
    </row>
    <row r="15" spans="1:5" ht="16.5" customHeight="1">
      <c r="A15" s="129" t="s">
        <v>3</v>
      </c>
      <c r="B15" s="129" t="s">
        <v>4</v>
      </c>
      <c r="C15" s="129" t="s">
        <v>5</v>
      </c>
      <c r="D15" s="129" t="s">
        <v>6</v>
      </c>
      <c r="E15" s="129"/>
    </row>
    <row r="16" spans="1:5" ht="29.25" customHeight="1">
      <c r="A16" s="129"/>
      <c r="B16" s="129"/>
      <c r="C16" s="129"/>
      <c r="D16" s="4" t="s">
        <v>7</v>
      </c>
      <c r="E16" s="4" t="s">
        <v>8</v>
      </c>
    </row>
    <row r="17" spans="1:5" ht="1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7" ht="18.75" customHeight="1">
      <c r="A18" s="6"/>
      <c r="B18" s="7" t="s">
        <v>9</v>
      </c>
      <c r="C18" s="72"/>
      <c r="D18" s="54">
        <f>D20+D22</f>
        <v>13705.650000000023</v>
      </c>
      <c r="E18" s="46">
        <v>12222.27</v>
      </c>
      <c r="G18" s="73">
        <f>D18+D23</f>
        <v>784144.5800000002</v>
      </c>
    </row>
    <row r="19" spans="1:5" ht="18.75" customHeight="1">
      <c r="A19" s="8" t="s">
        <v>247</v>
      </c>
      <c r="B19" s="9" t="s">
        <v>10</v>
      </c>
      <c r="C19" s="72"/>
      <c r="D19" s="47">
        <v>0</v>
      </c>
      <c r="E19" s="47">
        <v>0</v>
      </c>
    </row>
    <row r="20" spans="1:5" ht="18.75" customHeight="1">
      <c r="A20" s="10" t="s">
        <v>248</v>
      </c>
      <c r="B20" s="9" t="s">
        <v>11</v>
      </c>
      <c r="C20" s="72"/>
      <c r="D20" s="55">
        <v>163380.23</v>
      </c>
      <c r="E20" s="48">
        <v>160080.23</v>
      </c>
    </row>
    <row r="21" spans="1:5" ht="29.25" customHeight="1">
      <c r="A21" s="10" t="s">
        <v>249</v>
      </c>
      <c r="B21" s="11" t="s">
        <v>12</v>
      </c>
      <c r="C21" s="72"/>
      <c r="D21" s="48">
        <v>0</v>
      </c>
      <c r="E21" s="48">
        <v>0</v>
      </c>
    </row>
    <row r="22" spans="1:5" ht="18.75" customHeight="1">
      <c r="A22" s="10" t="s">
        <v>250</v>
      </c>
      <c r="B22" s="9" t="s">
        <v>13</v>
      </c>
      <c r="C22" s="72"/>
      <c r="D22" s="55">
        <v>-149674.58</v>
      </c>
      <c r="E22" s="48">
        <v>-147857.96</v>
      </c>
    </row>
    <row r="23" spans="1:7" ht="34.5" customHeight="1">
      <c r="A23" s="12"/>
      <c r="B23" s="13" t="s">
        <v>14</v>
      </c>
      <c r="C23" s="72"/>
      <c r="D23" s="54">
        <f>D24+D25+D26+D27+D28</f>
        <v>770438.9300000002</v>
      </c>
      <c r="E23" s="46">
        <v>773894.4600000002</v>
      </c>
      <c r="G23" s="73"/>
    </row>
    <row r="24" spans="1:5" ht="29.25" customHeight="1">
      <c r="A24" s="10" t="s">
        <v>251</v>
      </c>
      <c r="B24" s="11" t="s">
        <v>15</v>
      </c>
      <c r="C24" s="72"/>
      <c r="D24" s="55">
        <v>753988.18</v>
      </c>
      <c r="E24" s="48">
        <v>753988.18</v>
      </c>
    </row>
    <row r="25" spans="1:5" ht="29.25" customHeight="1">
      <c r="A25" s="10" t="s">
        <v>252</v>
      </c>
      <c r="B25" s="11" t="s">
        <v>16</v>
      </c>
      <c r="C25" s="72"/>
      <c r="D25" s="55">
        <v>256907.29</v>
      </c>
      <c r="E25" s="48">
        <v>252416.95</v>
      </c>
    </row>
    <row r="26" spans="1:5" ht="29.25" customHeight="1">
      <c r="A26" s="10" t="s">
        <v>253</v>
      </c>
      <c r="B26" s="11" t="s">
        <v>17</v>
      </c>
      <c r="C26" s="72"/>
      <c r="D26" s="47">
        <v>0</v>
      </c>
      <c r="E26" s="47">
        <v>0</v>
      </c>
    </row>
    <row r="27" spans="1:5" ht="29.25" customHeight="1">
      <c r="A27" s="10" t="s">
        <v>254</v>
      </c>
      <c r="B27" s="11" t="s">
        <v>18</v>
      </c>
      <c r="C27" s="72"/>
      <c r="D27" s="55">
        <v>23180.02</v>
      </c>
      <c r="E27" s="48">
        <v>23180.02</v>
      </c>
    </row>
    <row r="28" spans="1:5" ht="29.25" customHeight="1">
      <c r="A28" s="10" t="s">
        <v>255</v>
      </c>
      <c r="B28" s="11" t="s">
        <v>19</v>
      </c>
      <c r="C28" s="72"/>
      <c r="D28" s="55">
        <v>-263636.56</v>
      </c>
      <c r="E28" s="48">
        <v>-255690.69</v>
      </c>
    </row>
    <row r="29" spans="1:5" ht="18.75" customHeight="1">
      <c r="A29" s="10"/>
      <c r="B29" s="14" t="s">
        <v>20</v>
      </c>
      <c r="C29" s="72"/>
      <c r="D29" s="54">
        <f>D30+D42</f>
        <v>1871881.76</v>
      </c>
      <c r="E29" s="46">
        <v>1367608.74</v>
      </c>
    </row>
    <row r="30" spans="1:7" ht="18.75" customHeight="1">
      <c r="A30" s="10"/>
      <c r="B30" s="9" t="s">
        <v>21</v>
      </c>
      <c r="C30" s="72"/>
      <c r="D30" s="56">
        <f>SUM(D31:D45)</f>
        <v>1871881.76</v>
      </c>
      <c r="E30" s="49">
        <v>1367608.74</v>
      </c>
      <c r="G30" s="73">
        <f>D29+D23+D18</f>
        <v>2656026.3400000003</v>
      </c>
    </row>
    <row r="31" spans="1:5" ht="18.75" customHeight="1">
      <c r="A31" s="10" t="s">
        <v>22</v>
      </c>
      <c r="B31" s="9" t="s">
        <v>23</v>
      </c>
      <c r="C31" s="72"/>
      <c r="D31" s="55">
        <v>0</v>
      </c>
      <c r="E31" s="48">
        <v>0</v>
      </c>
    </row>
    <row r="32" spans="1:5" ht="18.75" customHeight="1">
      <c r="A32" s="10" t="s">
        <v>24</v>
      </c>
      <c r="B32" s="9" t="s">
        <v>25</v>
      </c>
      <c r="C32" s="72"/>
      <c r="D32" s="55">
        <v>498273.69</v>
      </c>
      <c r="E32" s="48">
        <v>0</v>
      </c>
    </row>
    <row r="33" spans="1:5" ht="18.75" customHeight="1">
      <c r="A33" s="10" t="s">
        <v>26</v>
      </c>
      <c r="B33" s="9" t="s">
        <v>27</v>
      </c>
      <c r="C33" s="72"/>
      <c r="D33" s="55">
        <v>0</v>
      </c>
      <c r="E33" s="48">
        <v>0</v>
      </c>
    </row>
    <row r="34" spans="1:5" ht="18.75" customHeight="1">
      <c r="A34" s="10" t="s">
        <v>28</v>
      </c>
      <c r="B34" s="9" t="s">
        <v>29</v>
      </c>
      <c r="C34" s="72"/>
      <c r="D34" s="55">
        <v>0</v>
      </c>
      <c r="E34" s="48">
        <v>0</v>
      </c>
    </row>
    <row r="35" spans="1:5" ht="18.75" customHeight="1">
      <c r="A35" s="10" t="s">
        <v>30</v>
      </c>
      <c r="B35" s="9" t="s">
        <v>31</v>
      </c>
      <c r="C35" s="72"/>
      <c r="D35" s="55">
        <v>330000</v>
      </c>
      <c r="E35" s="48">
        <v>330000</v>
      </c>
    </row>
    <row r="36" spans="1:5" ht="47.25" customHeight="1">
      <c r="A36" s="10" t="s">
        <v>32</v>
      </c>
      <c r="B36" s="11" t="s">
        <v>33</v>
      </c>
      <c r="C36" s="72"/>
      <c r="D36" s="55">
        <v>542971.26</v>
      </c>
      <c r="E36" s="48">
        <v>536971.93</v>
      </c>
    </row>
    <row r="37" spans="1:5" ht="18.75" customHeight="1">
      <c r="A37" s="10" t="s">
        <v>256</v>
      </c>
      <c r="B37" s="9" t="s">
        <v>34</v>
      </c>
      <c r="C37" s="72"/>
      <c r="D37" s="55">
        <v>50000</v>
      </c>
      <c r="E37" s="48">
        <v>0</v>
      </c>
    </row>
    <row r="38" spans="1:5" ht="29.25" customHeight="1">
      <c r="A38" s="10" t="s">
        <v>257</v>
      </c>
      <c r="B38" s="11" t="s">
        <v>35</v>
      </c>
      <c r="C38" s="72"/>
      <c r="D38" s="55">
        <v>450636.81</v>
      </c>
      <c r="E38" s="48">
        <v>450636.81</v>
      </c>
    </row>
    <row r="39" spans="1:5" ht="18.75" customHeight="1">
      <c r="A39" s="10" t="s">
        <v>36</v>
      </c>
      <c r="B39" s="9" t="s">
        <v>37</v>
      </c>
      <c r="C39" s="72"/>
      <c r="D39" s="48">
        <v>0</v>
      </c>
      <c r="E39" s="48">
        <v>0</v>
      </c>
    </row>
    <row r="40" spans="1:5" ht="18.75" customHeight="1">
      <c r="A40" s="10" t="s">
        <v>258</v>
      </c>
      <c r="B40" s="9" t="s">
        <v>38</v>
      </c>
      <c r="C40" s="72"/>
      <c r="D40" s="48">
        <v>0</v>
      </c>
      <c r="E40" s="48">
        <v>50000</v>
      </c>
    </row>
    <row r="41" spans="1:5" ht="18.75" customHeight="1">
      <c r="A41" s="10" t="s">
        <v>259</v>
      </c>
      <c r="B41" s="9" t="s">
        <v>39</v>
      </c>
      <c r="C41" s="72"/>
      <c r="D41" s="48">
        <v>0</v>
      </c>
      <c r="E41" s="48">
        <v>0</v>
      </c>
    </row>
    <row r="42" spans="1:5" ht="29.25" customHeight="1">
      <c r="A42" s="10"/>
      <c r="B42" s="11" t="s">
        <v>40</v>
      </c>
      <c r="C42" s="72"/>
      <c r="D42" s="48">
        <v>0</v>
      </c>
      <c r="E42" s="49">
        <v>0</v>
      </c>
    </row>
    <row r="43" spans="1:5" ht="36" customHeight="1">
      <c r="A43" s="10" t="s">
        <v>260</v>
      </c>
      <c r="B43" s="11" t="s">
        <v>41</v>
      </c>
      <c r="C43" s="72"/>
      <c r="D43" s="48">
        <v>0</v>
      </c>
      <c r="E43" s="48">
        <v>0</v>
      </c>
    </row>
    <row r="44" spans="1:5" ht="29.25" customHeight="1">
      <c r="A44" s="10" t="s">
        <v>261</v>
      </c>
      <c r="B44" s="11" t="s">
        <v>42</v>
      </c>
      <c r="C44" s="72"/>
      <c r="D44" s="48">
        <v>0</v>
      </c>
      <c r="E44" s="48">
        <v>0</v>
      </c>
    </row>
    <row r="45" spans="1:5" ht="29.25" customHeight="1">
      <c r="A45" s="10" t="s">
        <v>262</v>
      </c>
      <c r="B45" s="11" t="s">
        <v>43</v>
      </c>
      <c r="C45" s="72"/>
      <c r="D45" s="48">
        <v>0</v>
      </c>
      <c r="E45" s="48">
        <v>0</v>
      </c>
    </row>
    <row r="46" spans="1:5" ht="18.75" customHeight="1">
      <c r="A46" s="10"/>
      <c r="B46" s="14" t="s">
        <v>44</v>
      </c>
      <c r="C46" s="74"/>
      <c r="D46" s="54">
        <f>D47+D48+D49</f>
        <v>1158930.22</v>
      </c>
      <c r="E46" s="46">
        <v>1728045.07</v>
      </c>
    </row>
    <row r="47" spans="1:5" ht="18.75" customHeight="1">
      <c r="A47" s="10" t="s">
        <v>263</v>
      </c>
      <c r="B47" s="9" t="s">
        <v>45</v>
      </c>
      <c r="C47" s="72"/>
      <c r="D47" s="55">
        <v>148930.22</v>
      </c>
      <c r="E47" s="48">
        <v>158045.07</v>
      </c>
    </row>
    <row r="48" spans="1:5" ht="18.75" customHeight="1">
      <c r="A48" s="10" t="s">
        <v>264</v>
      </c>
      <c r="B48" s="9" t="s">
        <v>46</v>
      </c>
      <c r="C48" s="72"/>
      <c r="D48" s="55">
        <v>1010000</v>
      </c>
      <c r="E48" s="48">
        <v>1570000</v>
      </c>
    </row>
    <row r="49" spans="1:5" ht="29.25" customHeight="1">
      <c r="A49" s="10" t="s">
        <v>265</v>
      </c>
      <c r="B49" s="11" t="s">
        <v>47</v>
      </c>
      <c r="C49" s="72"/>
      <c r="D49" s="48">
        <v>0</v>
      </c>
      <c r="E49" s="48">
        <v>0</v>
      </c>
    </row>
    <row r="50" spans="1:7" ht="18.75" customHeight="1">
      <c r="A50" s="10"/>
      <c r="B50" s="14" t="s">
        <v>48</v>
      </c>
      <c r="C50" s="72"/>
      <c r="D50" s="54">
        <f>D51+D52+D59</f>
        <v>1403424.63</v>
      </c>
      <c r="E50" s="46">
        <v>1238458.41</v>
      </c>
      <c r="G50" s="73"/>
    </row>
    <row r="51" spans="1:8" ht="18.75" customHeight="1">
      <c r="A51" s="10" t="s">
        <v>49</v>
      </c>
      <c r="B51" s="9" t="s">
        <v>50</v>
      </c>
      <c r="C51" s="72"/>
      <c r="D51" s="55">
        <v>17716.91</v>
      </c>
      <c r="E51" s="48">
        <v>61311.2</v>
      </c>
      <c r="H51" s="73"/>
    </row>
    <row r="52" spans="1:5" ht="18.75" customHeight="1">
      <c r="A52" s="10"/>
      <c r="B52" s="9" t="s">
        <v>51</v>
      </c>
      <c r="C52" s="72"/>
      <c r="D52" s="56">
        <f>SUM(D53:D58)</f>
        <v>1376107.72</v>
      </c>
      <c r="E52" s="49">
        <v>1167547.21</v>
      </c>
    </row>
    <row r="53" spans="1:5" ht="18.75" customHeight="1">
      <c r="A53" s="10">
        <v>12</v>
      </c>
      <c r="B53" s="9" t="s">
        <v>52</v>
      </c>
      <c r="C53" s="72"/>
      <c r="D53" s="55">
        <v>661926.73</v>
      </c>
      <c r="E53" s="48">
        <v>479257.24</v>
      </c>
    </row>
    <row r="54" spans="1:5" ht="29.25" customHeight="1">
      <c r="A54" s="10">
        <v>13</v>
      </c>
      <c r="B54" s="11" t="s">
        <v>53</v>
      </c>
      <c r="C54" s="72"/>
      <c r="D54" s="55">
        <v>9476.46</v>
      </c>
      <c r="E54" s="48">
        <v>9476.46</v>
      </c>
    </row>
    <row r="55" spans="1:5" ht="18.75" customHeight="1">
      <c r="A55" s="10">
        <v>14</v>
      </c>
      <c r="B55" s="9" t="s">
        <v>54</v>
      </c>
      <c r="C55" s="72"/>
      <c r="D55" s="55">
        <v>56920.85</v>
      </c>
      <c r="E55" s="48">
        <v>31776.3</v>
      </c>
    </row>
    <row r="56" spans="1:5" ht="18.75" customHeight="1">
      <c r="A56" s="10">
        <v>15</v>
      </c>
      <c r="B56" s="9" t="s">
        <v>55</v>
      </c>
      <c r="C56" s="72"/>
      <c r="D56" s="55">
        <v>210394.57</v>
      </c>
      <c r="E56" s="48">
        <v>191099.97</v>
      </c>
    </row>
    <row r="57" spans="1:5" ht="18.75" customHeight="1">
      <c r="A57" s="10">
        <v>16</v>
      </c>
      <c r="B57" s="9" t="s">
        <v>56</v>
      </c>
      <c r="C57" s="72"/>
      <c r="D57" s="55">
        <v>104558.41</v>
      </c>
      <c r="E57" s="48">
        <v>109577.05</v>
      </c>
    </row>
    <row r="58" spans="1:5" ht="18.75" customHeight="1">
      <c r="A58" s="10">
        <v>17</v>
      </c>
      <c r="B58" s="9" t="s">
        <v>57</v>
      </c>
      <c r="C58" s="72"/>
      <c r="D58" s="55">
        <v>332830.7</v>
      </c>
      <c r="E58" s="48">
        <v>346360.19</v>
      </c>
    </row>
    <row r="59" spans="1:12" ht="18.75" customHeight="1">
      <c r="A59" s="10" t="s">
        <v>58</v>
      </c>
      <c r="B59" s="9" t="s">
        <v>59</v>
      </c>
      <c r="C59" s="72"/>
      <c r="D59" s="65">
        <v>9600</v>
      </c>
      <c r="E59" s="49">
        <v>9600</v>
      </c>
      <c r="L59" s="75"/>
    </row>
    <row r="60" spans="1:5" ht="37.5" customHeight="1">
      <c r="A60" s="16" t="s">
        <v>243</v>
      </c>
      <c r="B60" s="14" t="s">
        <v>60</v>
      </c>
      <c r="C60" s="72"/>
      <c r="D60" s="54">
        <v>92284.83</v>
      </c>
      <c r="E60" s="46">
        <v>48793.98</v>
      </c>
    </row>
    <row r="61" spans="1:5" ht="18.75" customHeight="1">
      <c r="A61" s="10"/>
      <c r="B61" s="14" t="s">
        <v>61</v>
      </c>
      <c r="C61" s="72"/>
      <c r="D61" s="54">
        <f>D62+D63</f>
        <v>411791.98</v>
      </c>
      <c r="E61" s="46">
        <v>267558.03</v>
      </c>
    </row>
    <row r="62" spans="1:5" ht="18.75" customHeight="1">
      <c r="A62" s="10">
        <v>192</v>
      </c>
      <c r="B62" s="9" t="s">
        <v>62</v>
      </c>
      <c r="C62" s="72"/>
      <c r="D62" s="55">
        <f>324872.23-3840</f>
        <v>321032.23</v>
      </c>
      <c r="E62" s="48">
        <v>267558.03</v>
      </c>
    </row>
    <row r="63" spans="1:5" ht="18.75" customHeight="1">
      <c r="A63" s="10" t="s">
        <v>63</v>
      </c>
      <c r="B63" s="9" t="s">
        <v>64</v>
      </c>
      <c r="C63" s="72"/>
      <c r="D63" s="55">
        <v>90759.75</v>
      </c>
      <c r="E63" s="47">
        <v>0</v>
      </c>
    </row>
    <row r="64" spans="1:5" ht="18.75" customHeight="1">
      <c r="A64" s="10"/>
      <c r="B64" s="14" t="s">
        <v>65</v>
      </c>
      <c r="C64" s="72"/>
      <c r="D64" s="47">
        <v>0</v>
      </c>
      <c r="E64" s="47">
        <v>0</v>
      </c>
    </row>
    <row r="65" spans="1:5" ht="18.75" customHeight="1">
      <c r="A65" s="10"/>
      <c r="B65" s="14" t="s">
        <v>66</v>
      </c>
      <c r="C65" s="72"/>
      <c r="D65" s="54">
        <f>D18+D23+D29+D46+D50+D60+D61+D64</f>
        <v>5722458</v>
      </c>
      <c r="E65" s="46">
        <v>5436580.960000001</v>
      </c>
    </row>
    <row r="66" spans="1:4" ht="18.75" customHeight="1">
      <c r="A66" s="68"/>
      <c r="B66" s="17"/>
      <c r="D66" s="76"/>
    </row>
    <row r="67" spans="1:4" ht="18.75" customHeight="1">
      <c r="A67" s="68"/>
      <c r="B67" s="17"/>
      <c r="D67" s="77"/>
    </row>
    <row r="68" spans="1:2" ht="18.75" customHeight="1">
      <c r="A68" s="68"/>
      <c r="B68" s="17"/>
    </row>
    <row r="69" spans="1:4" ht="18.75" customHeight="1">
      <c r="A69" s="68"/>
      <c r="B69" s="17"/>
      <c r="D69" s="77"/>
    </row>
    <row r="70" spans="1:4" ht="18.75" customHeight="1">
      <c r="A70" s="68"/>
      <c r="B70" s="17"/>
      <c r="D70" s="78"/>
    </row>
    <row r="71" spans="1:2" ht="18.75" customHeight="1">
      <c r="A71" s="68"/>
      <c r="B71" s="17"/>
    </row>
    <row r="72" spans="1:4" ht="18.75" customHeight="1">
      <c r="A72" s="68"/>
      <c r="B72" s="17"/>
      <c r="D72" s="77"/>
    </row>
    <row r="73" spans="1:2" ht="18.75" customHeight="1">
      <c r="A73" s="68"/>
      <c r="B73" s="17"/>
    </row>
    <row r="74" spans="1:2" ht="18.75" customHeight="1">
      <c r="A74" s="68"/>
      <c r="B74" s="17"/>
    </row>
    <row r="75" spans="1:2" ht="18.75" customHeight="1">
      <c r="A75" s="68"/>
      <c r="B75" s="17"/>
    </row>
    <row r="76" spans="1:2" ht="18.75" customHeight="1">
      <c r="A76" s="68"/>
      <c r="B76" s="17"/>
    </row>
    <row r="77" spans="1:2" ht="18.75" customHeight="1">
      <c r="A77" s="68"/>
      <c r="B77" s="17"/>
    </row>
    <row r="78" spans="1:2" ht="18.75" customHeight="1">
      <c r="A78" s="68"/>
      <c r="B78" s="17"/>
    </row>
    <row r="79" spans="1:5" ht="18" customHeight="1">
      <c r="A79" s="130" t="s">
        <v>67</v>
      </c>
      <c r="B79" s="130"/>
      <c r="C79" s="130"/>
      <c r="D79" s="130"/>
      <c r="E79" s="130"/>
    </row>
    <row r="80" spans="1:5" ht="16.5" customHeight="1">
      <c r="A80" s="129" t="s">
        <v>3</v>
      </c>
      <c r="B80" s="129" t="s">
        <v>4</v>
      </c>
      <c r="C80" s="129" t="s">
        <v>5</v>
      </c>
      <c r="D80" s="129" t="s">
        <v>6</v>
      </c>
      <c r="E80" s="129"/>
    </row>
    <row r="81" spans="1:5" ht="28.5" customHeight="1">
      <c r="A81" s="129"/>
      <c r="B81" s="129"/>
      <c r="C81" s="129"/>
      <c r="D81" s="4" t="s">
        <v>7</v>
      </c>
      <c r="E81" s="4" t="s">
        <v>8</v>
      </c>
    </row>
    <row r="82" spans="1:5" ht="12.75" customHeight="1">
      <c r="A82" s="5">
        <v>1</v>
      </c>
      <c r="B82" s="5">
        <v>2</v>
      </c>
      <c r="C82" s="5">
        <v>3</v>
      </c>
      <c r="D82" s="5">
        <v>4</v>
      </c>
      <c r="E82" s="5">
        <v>5</v>
      </c>
    </row>
    <row r="83" spans="1:10" s="20" customFormat="1" ht="16.5" customHeight="1">
      <c r="A83" s="18"/>
      <c r="B83" s="13" t="s">
        <v>68</v>
      </c>
      <c r="C83" s="19"/>
      <c r="D83" s="50">
        <f>SUM(D84:D85)</f>
        <v>3000003.17</v>
      </c>
      <c r="E83" s="50">
        <v>3000003.17</v>
      </c>
      <c r="G83" s="120"/>
      <c r="J83" s="21"/>
    </row>
    <row r="84" spans="1:5" ht="16.5" customHeight="1">
      <c r="A84" s="8">
        <v>900</v>
      </c>
      <c r="B84" s="9" t="s">
        <v>69</v>
      </c>
      <c r="C84" s="72"/>
      <c r="D84" s="51">
        <v>3000003.17</v>
      </c>
      <c r="E84" s="51">
        <v>3000003.17</v>
      </c>
    </row>
    <row r="85" spans="1:5" ht="16.5" customHeight="1">
      <c r="A85" s="10">
        <v>901</v>
      </c>
      <c r="B85" s="11" t="s">
        <v>70</v>
      </c>
      <c r="C85" s="72"/>
      <c r="D85" s="52">
        <v>0</v>
      </c>
      <c r="E85" s="52">
        <v>0</v>
      </c>
    </row>
    <row r="86" spans="1:10" s="20" customFormat="1" ht="16.5" customHeight="1">
      <c r="A86" s="18"/>
      <c r="B86" s="13" t="s">
        <v>71</v>
      </c>
      <c r="C86" s="19"/>
      <c r="D86" s="50">
        <f>D87+D88+D93+D94+D95</f>
        <v>187504.53</v>
      </c>
      <c r="E86" s="50">
        <v>182716.7099999996</v>
      </c>
      <c r="J86" s="21"/>
    </row>
    <row r="87" spans="1:5" ht="16.5" customHeight="1">
      <c r="A87" s="10">
        <v>910</v>
      </c>
      <c r="B87" s="11" t="s">
        <v>72</v>
      </c>
      <c r="C87" s="72"/>
      <c r="D87" s="53">
        <v>0</v>
      </c>
      <c r="E87" s="53">
        <v>0</v>
      </c>
    </row>
    <row r="88" spans="1:5" ht="16.5" customHeight="1">
      <c r="A88" s="10">
        <v>911</v>
      </c>
      <c r="B88" s="11" t="s">
        <v>73</v>
      </c>
      <c r="C88" s="72"/>
      <c r="D88" s="53">
        <f>D92</f>
        <v>39.17</v>
      </c>
      <c r="E88" s="53">
        <v>39.17</v>
      </c>
    </row>
    <row r="89" spans="1:5" ht="16.5" customHeight="1">
      <c r="A89" s="10"/>
      <c r="B89" s="11" t="s">
        <v>74</v>
      </c>
      <c r="C89" s="72"/>
      <c r="D89" s="53">
        <v>0</v>
      </c>
      <c r="E89" s="53">
        <v>0</v>
      </c>
    </row>
    <row r="90" spans="1:5" ht="16.5" customHeight="1">
      <c r="A90" s="10"/>
      <c r="B90" s="11" t="s">
        <v>75</v>
      </c>
      <c r="C90" s="72"/>
      <c r="D90" s="53">
        <v>0</v>
      </c>
      <c r="E90" s="52">
        <v>0</v>
      </c>
    </row>
    <row r="91" spans="1:5" ht="16.5" customHeight="1">
      <c r="A91" s="10"/>
      <c r="B91" s="11" t="s">
        <v>76</v>
      </c>
      <c r="C91" s="72"/>
      <c r="D91" s="53">
        <v>0</v>
      </c>
      <c r="E91" s="52">
        <v>0</v>
      </c>
    </row>
    <row r="92" spans="1:5" ht="16.5" customHeight="1">
      <c r="A92" s="10"/>
      <c r="B92" s="11" t="s">
        <v>77</v>
      </c>
      <c r="C92" s="72"/>
      <c r="D92" s="51">
        <v>39.17</v>
      </c>
      <c r="E92" s="51">
        <v>39.17</v>
      </c>
    </row>
    <row r="93" spans="1:5" ht="16.5" customHeight="1">
      <c r="A93" s="10">
        <v>919</v>
      </c>
      <c r="B93" s="11" t="s">
        <v>78</v>
      </c>
      <c r="C93" s="72"/>
      <c r="D93" s="53">
        <v>0</v>
      </c>
      <c r="E93" s="53">
        <v>0</v>
      </c>
    </row>
    <row r="94" spans="1:5" ht="16.5" customHeight="1">
      <c r="A94" s="10" t="s">
        <v>79</v>
      </c>
      <c r="B94" s="11" t="s">
        <v>80</v>
      </c>
      <c r="C94" s="72"/>
      <c r="D94" s="51">
        <v>139612.18</v>
      </c>
      <c r="E94" s="51">
        <v>139612.18</v>
      </c>
    </row>
    <row r="95" spans="1:5" ht="16.5" customHeight="1">
      <c r="A95" s="10"/>
      <c r="B95" s="11" t="s">
        <v>81</v>
      </c>
      <c r="C95" s="72"/>
      <c r="D95" s="53">
        <f>SUM(D96:D97)</f>
        <v>47853.17999999999</v>
      </c>
      <c r="E95" s="53">
        <v>43065.359999999615</v>
      </c>
    </row>
    <row r="96" spans="1:5" ht="16.5" customHeight="1">
      <c r="A96" s="10" t="s">
        <v>82</v>
      </c>
      <c r="B96" s="11" t="s">
        <v>83</v>
      </c>
      <c r="C96" s="72"/>
      <c r="D96" s="51">
        <v>43262.16</v>
      </c>
      <c r="E96" s="51">
        <v>25984.46</v>
      </c>
    </row>
    <row r="97" spans="1:5" ht="25.5">
      <c r="A97" s="10" t="s">
        <v>84</v>
      </c>
      <c r="B97" s="11" t="s">
        <v>85</v>
      </c>
      <c r="C97" s="72"/>
      <c r="D97" s="51">
        <f>'BU'!E120</f>
        <v>4591.019999999986</v>
      </c>
      <c r="E97" s="51">
        <v>17080.899999999616</v>
      </c>
    </row>
    <row r="98" spans="1:10" s="20" customFormat="1" ht="16.5" customHeight="1">
      <c r="A98" s="18"/>
      <c r="B98" s="13" t="s">
        <v>86</v>
      </c>
      <c r="C98" s="19"/>
      <c r="D98" s="50">
        <f>D99+D106+D111</f>
        <v>1794804.7399999998</v>
      </c>
      <c r="E98" s="50">
        <v>1741910.3699999999</v>
      </c>
      <c r="J98" s="21"/>
    </row>
    <row r="99" spans="1:5" ht="16.5" customHeight="1">
      <c r="A99" s="10"/>
      <c r="B99" s="11" t="s">
        <v>87</v>
      </c>
      <c r="C99" s="72"/>
      <c r="D99" s="53">
        <f>SUM(D100:D103)</f>
        <v>1794804.7399999998</v>
      </c>
      <c r="E99" s="53">
        <v>1741910.3699999999</v>
      </c>
    </row>
    <row r="100" spans="1:5" ht="16.5" customHeight="1">
      <c r="A100" s="10" t="s">
        <v>237</v>
      </c>
      <c r="B100" s="11" t="s">
        <v>88</v>
      </c>
      <c r="C100" s="72"/>
      <c r="D100" s="57">
        <v>1121245.13</v>
      </c>
      <c r="E100" s="51">
        <v>1089684.91</v>
      </c>
    </row>
    <row r="101" spans="1:5" ht="16.5" customHeight="1">
      <c r="A101" s="10" t="s">
        <v>238</v>
      </c>
      <c r="B101" s="11" t="s">
        <v>89</v>
      </c>
      <c r="C101" s="72"/>
      <c r="D101" s="58">
        <v>137324.91</v>
      </c>
      <c r="E101" s="51">
        <v>130878.16</v>
      </c>
    </row>
    <row r="102" spans="1:5" ht="16.5" customHeight="1">
      <c r="A102" s="10">
        <v>983</v>
      </c>
      <c r="B102" s="11" t="s">
        <v>90</v>
      </c>
      <c r="C102" s="72"/>
      <c r="D102" s="58">
        <v>480711.87</v>
      </c>
      <c r="E102" s="51">
        <v>484606.7</v>
      </c>
    </row>
    <row r="103" spans="1:8" ht="16.5" customHeight="1">
      <c r="A103" s="10">
        <v>984</v>
      </c>
      <c r="B103" s="11" t="s">
        <v>91</v>
      </c>
      <c r="C103" s="72"/>
      <c r="D103" s="58">
        <v>55522.83</v>
      </c>
      <c r="E103" s="51">
        <v>36740.6</v>
      </c>
      <c r="G103" s="79"/>
      <c r="H103" s="79"/>
    </row>
    <row r="104" spans="1:5" ht="16.5" customHeight="1">
      <c r="A104" s="10">
        <v>985</v>
      </c>
      <c r="B104" s="11" t="s">
        <v>92</v>
      </c>
      <c r="C104" s="72"/>
      <c r="D104" s="51">
        <v>0</v>
      </c>
      <c r="E104" s="51">
        <v>0</v>
      </c>
    </row>
    <row r="105" spans="1:5" ht="16.5" customHeight="1">
      <c r="A105" s="10">
        <v>981986987988989</v>
      </c>
      <c r="B105" s="11" t="s">
        <v>93</v>
      </c>
      <c r="C105" s="72"/>
      <c r="D105" s="51">
        <v>0</v>
      </c>
      <c r="E105" s="51">
        <v>0</v>
      </c>
    </row>
    <row r="106" spans="1:7" ht="29.25" customHeight="1">
      <c r="A106" s="10"/>
      <c r="B106" s="11" t="s">
        <v>94</v>
      </c>
      <c r="C106" s="72"/>
      <c r="D106" s="53">
        <v>0</v>
      </c>
      <c r="E106" s="53">
        <v>0</v>
      </c>
      <c r="G106" s="80"/>
    </row>
    <row r="107" spans="1:7" ht="18.75" customHeight="1">
      <c r="A107" s="10">
        <v>970</v>
      </c>
      <c r="B107" s="11" t="s">
        <v>95</v>
      </c>
      <c r="C107" s="72"/>
      <c r="D107" s="52">
        <v>0</v>
      </c>
      <c r="E107" s="52">
        <v>0</v>
      </c>
      <c r="G107" s="80"/>
    </row>
    <row r="108" spans="1:5" ht="29.25" customHeight="1">
      <c r="A108" s="10">
        <v>971</v>
      </c>
      <c r="B108" s="11" t="s">
        <v>96</v>
      </c>
      <c r="C108" s="72"/>
      <c r="D108" s="52">
        <v>0</v>
      </c>
      <c r="E108" s="52">
        <v>0</v>
      </c>
    </row>
    <row r="109" spans="1:5" ht="29.25" customHeight="1">
      <c r="A109" s="10">
        <v>972973</v>
      </c>
      <c r="B109" s="11" t="s">
        <v>97</v>
      </c>
      <c r="C109" s="72"/>
      <c r="D109" s="52">
        <v>0</v>
      </c>
      <c r="E109" s="52">
        <v>0</v>
      </c>
    </row>
    <row r="110" spans="1:5" ht="18.75" customHeight="1">
      <c r="A110" s="10">
        <v>974</v>
      </c>
      <c r="B110" s="11" t="s">
        <v>98</v>
      </c>
      <c r="C110" s="72"/>
      <c r="D110" s="52">
        <v>0</v>
      </c>
      <c r="E110" s="52">
        <v>0</v>
      </c>
    </row>
    <row r="111" spans="1:5" ht="18.75" customHeight="1">
      <c r="A111" s="10"/>
      <c r="B111" s="11" t="s">
        <v>99</v>
      </c>
      <c r="C111" s="72"/>
      <c r="D111" s="53">
        <v>0</v>
      </c>
      <c r="E111" s="53">
        <v>0</v>
      </c>
    </row>
    <row r="112" spans="1:5" ht="16.5" customHeight="1">
      <c r="A112" s="10">
        <v>960</v>
      </c>
      <c r="B112" s="11" t="s">
        <v>100</v>
      </c>
      <c r="C112" s="72"/>
      <c r="D112" s="52">
        <v>0</v>
      </c>
      <c r="E112" s="52">
        <v>0</v>
      </c>
    </row>
    <row r="113" spans="1:5" ht="16.5" customHeight="1">
      <c r="A113" s="10">
        <v>961962963967</v>
      </c>
      <c r="B113" s="11" t="s">
        <v>101</v>
      </c>
      <c r="C113" s="72"/>
      <c r="D113" s="52">
        <v>0</v>
      </c>
      <c r="E113" s="52">
        <v>0</v>
      </c>
    </row>
    <row r="114" spans="1:10" s="20" customFormat="1" ht="16.5" customHeight="1">
      <c r="A114" s="18"/>
      <c r="B114" s="13" t="s">
        <v>102</v>
      </c>
      <c r="C114" s="19"/>
      <c r="D114" s="50">
        <f>SUM(D115:D121)</f>
        <v>500629.7299999999</v>
      </c>
      <c r="E114" s="50">
        <v>340501.09</v>
      </c>
      <c r="J114" s="21"/>
    </row>
    <row r="115" spans="1:5" ht="16.5" customHeight="1">
      <c r="A115" s="10">
        <v>22</v>
      </c>
      <c r="B115" s="11" t="s">
        <v>103</v>
      </c>
      <c r="C115" s="72"/>
      <c r="D115" s="51">
        <v>1870.79</v>
      </c>
      <c r="E115" s="51">
        <v>0</v>
      </c>
    </row>
    <row r="116" spans="1:5" ht="16.5" customHeight="1">
      <c r="A116" s="10">
        <v>23</v>
      </c>
      <c r="B116" s="11" t="s">
        <v>104</v>
      </c>
      <c r="C116" s="72"/>
      <c r="D116" s="51">
        <v>209511.58</v>
      </c>
      <c r="E116" s="51">
        <v>85157.82</v>
      </c>
    </row>
    <row r="117" spans="1:5" ht="16.5" customHeight="1">
      <c r="A117" s="10">
        <v>24</v>
      </c>
      <c r="B117" s="11" t="s">
        <v>105</v>
      </c>
      <c r="C117" s="72"/>
      <c r="D117" s="51">
        <v>584.8</v>
      </c>
      <c r="E117" s="51">
        <v>584.8</v>
      </c>
    </row>
    <row r="118" spans="1:8" ht="16.5" customHeight="1">
      <c r="A118" s="10">
        <v>25</v>
      </c>
      <c r="B118" s="11" t="s">
        <v>106</v>
      </c>
      <c r="C118" s="72"/>
      <c r="D118" s="51">
        <v>69335.23</v>
      </c>
      <c r="E118" s="51">
        <v>34029.45</v>
      </c>
      <c r="H118" s="79"/>
    </row>
    <row r="119" spans="1:5" ht="16.5" customHeight="1">
      <c r="A119" s="10">
        <v>26</v>
      </c>
      <c r="B119" s="11" t="s">
        <v>107</v>
      </c>
      <c r="C119" s="72"/>
      <c r="D119" s="51">
        <v>149982.75</v>
      </c>
      <c r="E119" s="51">
        <v>166864.26</v>
      </c>
    </row>
    <row r="120" spans="1:5" ht="16.5" customHeight="1">
      <c r="A120" s="10">
        <v>21</v>
      </c>
      <c r="B120" s="11" t="s">
        <v>108</v>
      </c>
      <c r="C120" s="72"/>
      <c r="D120" s="51">
        <v>14670.16</v>
      </c>
      <c r="E120" s="51">
        <v>14767.5</v>
      </c>
    </row>
    <row r="121" spans="1:5" ht="16.5" customHeight="1">
      <c r="A121" s="10" t="s">
        <v>266</v>
      </c>
      <c r="B121" s="9" t="s">
        <v>109</v>
      </c>
      <c r="C121" s="72"/>
      <c r="D121" s="51">
        <v>54674.42</v>
      </c>
      <c r="E121" s="51">
        <v>39097.26</v>
      </c>
    </row>
    <row r="122" spans="1:10" s="20" customFormat="1" ht="29.25" customHeight="1">
      <c r="A122" s="18"/>
      <c r="B122" s="13" t="s">
        <v>110</v>
      </c>
      <c r="C122" s="19"/>
      <c r="D122" s="50">
        <f>D123+D124+D125+D126</f>
        <v>171445.29</v>
      </c>
      <c r="E122" s="50">
        <v>171445.29</v>
      </c>
      <c r="J122" s="21"/>
    </row>
    <row r="123" spans="1:5" ht="16.5" customHeight="1">
      <c r="A123" s="10">
        <v>950951</v>
      </c>
      <c r="B123" s="11" t="s">
        <v>111</v>
      </c>
      <c r="C123" s="72"/>
      <c r="D123" s="52">
        <v>0</v>
      </c>
      <c r="E123" s="52">
        <v>0</v>
      </c>
    </row>
    <row r="124" spans="1:5" ht="16.5" customHeight="1">
      <c r="A124" s="10">
        <v>954</v>
      </c>
      <c r="B124" s="11" t="s">
        <v>112</v>
      </c>
      <c r="C124" s="72"/>
      <c r="D124" s="52">
        <v>0</v>
      </c>
      <c r="E124" s="52">
        <v>0</v>
      </c>
    </row>
    <row r="125" spans="1:5" ht="16.5" customHeight="1">
      <c r="A125" s="10">
        <v>952953955956</v>
      </c>
      <c r="B125" s="11" t="s">
        <v>113</v>
      </c>
      <c r="C125" s="72"/>
      <c r="D125" s="50">
        <v>171445.29</v>
      </c>
      <c r="E125" s="50">
        <v>171445.29</v>
      </c>
    </row>
    <row r="126" spans="1:5" ht="16.5" customHeight="1">
      <c r="A126" s="10">
        <v>957</v>
      </c>
      <c r="B126" s="11" t="s">
        <v>114</v>
      </c>
      <c r="C126" s="72"/>
      <c r="D126" s="52">
        <v>0</v>
      </c>
      <c r="E126" s="52">
        <v>0</v>
      </c>
    </row>
    <row r="127" spans="1:5" ht="18.75" customHeight="1">
      <c r="A127" s="10">
        <v>969</v>
      </c>
      <c r="B127" s="14" t="s">
        <v>115</v>
      </c>
      <c r="C127" s="72"/>
      <c r="D127" s="53">
        <v>68070.54</v>
      </c>
      <c r="E127" s="53">
        <v>4.33</v>
      </c>
    </row>
    <row r="128" spans="1:9" ht="18.75" customHeight="1">
      <c r="A128" s="10"/>
      <c r="B128" s="14" t="s">
        <v>116</v>
      </c>
      <c r="C128" s="72"/>
      <c r="D128" s="50">
        <f>D83+D86+D98+D114+D122+D127</f>
        <v>5722457.999999999</v>
      </c>
      <c r="E128" s="50">
        <v>5436580.959999999</v>
      </c>
      <c r="G128" s="79">
        <f>D128-D65</f>
        <v>0</v>
      </c>
      <c r="H128" s="79"/>
      <c r="I128" s="79"/>
    </row>
    <row r="129" spans="1:8" ht="18.75" customHeight="1">
      <c r="A129" s="22"/>
      <c r="B129" s="23"/>
      <c r="C129" s="81"/>
      <c r="D129" s="24"/>
      <c r="E129" s="24"/>
      <c r="G129" s="80"/>
      <c r="H129" s="79"/>
    </row>
    <row r="130" spans="1:7" ht="18.75" customHeight="1">
      <c r="A130" s="68"/>
      <c r="B130" s="17"/>
      <c r="D130" s="78"/>
      <c r="G130" s="80"/>
    </row>
    <row r="131" spans="1:5" ht="18.75" customHeight="1">
      <c r="A131" s="121" t="s">
        <v>117</v>
      </c>
      <c r="B131" s="121"/>
      <c r="C131" s="121"/>
      <c r="D131" s="121"/>
      <c r="E131" s="121"/>
    </row>
    <row r="132" spans="1:5" ht="18.75" customHeight="1">
      <c r="A132" s="121" t="s">
        <v>118</v>
      </c>
      <c r="B132" s="121"/>
      <c r="C132" s="121"/>
      <c r="D132" s="121"/>
      <c r="E132" s="121"/>
    </row>
    <row r="133" spans="1:2" ht="30" customHeight="1">
      <c r="A133" s="68"/>
      <c r="B133" s="17"/>
    </row>
    <row r="134" spans="1:5" ht="31.5" customHeight="1">
      <c r="A134" s="82"/>
      <c r="B134" s="17"/>
      <c r="D134" s="77"/>
      <c r="E134" s="83"/>
    </row>
    <row r="135" spans="1:2" ht="18.75" customHeight="1">
      <c r="A135" s="68"/>
      <c r="B135" s="17"/>
    </row>
    <row r="136" spans="1:2" ht="18.75" customHeight="1">
      <c r="A136" s="68"/>
      <c r="B136" s="17"/>
    </row>
    <row r="137" spans="1:2" ht="18.75" customHeight="1">
      <c r="A137" s="68"/>
      <c r="B137" s="17"/>
    </row>
    <row r="138" spans="1:2" ht="18.75" customHeight="1">
      <c r="A138" s="68"/>
      <c r="B138" s="17"/>
    </row>
    <row r="139" spans="1:2" ht="18.75" customHeight="1">
      <c r="A139" s="68"/>
      <c r="B139" s="17"/>
    </row>
    <row r="140" spans="1:2" ht="18.75" customHeight="1">
      <c r="A140" s="68"/>
      <c r="B140" s="17"/>
    </row>
    <row r="141" spans="1:2" ht="18.75" customHeight="1">
      <c r="A141" s="68"/>
      <c r="B141" s="17"/>
    </row>
    <row r="142" spans="1:2" ht="18.75" customHeight="1">
      <c r="A142" s="68"/>
      <c r="B142" s="17"/>
    </row>
    <row r="143" spans="1:2" ht="18.75" customHeight="1">
      <c r="A143" s="68"/>
      <c r="B143" s="17"/>
    </row>
    <row r="144" spans="1:2" ht="18.75" customHeight="1">
      <c r="A144" s="68"/>
      <c r="B144" s="17"/>
    </row>
    <row r="145" spans="1:2" ht="18.75" customHeight="1">
      <c r="A145" s="68"/>
      <c r="B145" s="17"/>
    </row>
    <row r="146" spans="1:2" ht="18.75" customHeight="1">
      <c r="A146" s="68"/>
      <c r="B146" s="17"/>
    </row>
    <row r="147" spans="1:2" ht="18.75" customHeight="1">
      <c r="A147" s="68"/>
      <c r="B147" s="17"/>
    </row>
    <row r="148" spans="1:2" ht="18.75" customHeight="1">
      <c r="A148" s="68"/>
      <c r="B148" s="17"/>
    </row>
    <row r="149" spans="1:2" ht="18.75" customHeight="1">
      <c r="A149" s="68"/>
      <c r="B149" s="17"/>
    </row>
    <row r="150" spans="1:2" ht="18.75" customHeight="1">
      <c r="A150" s="68"/>
      <c r="B150" s="17"/>
    </row>
    <row r="151" spans="1:2" ht="18.75" customHeight="1">
      <c r="A151" s="68"/>
      <c r="B151" s="17"/>
    </row>
    <row r="152" spans="1:2" ht="18.75" customHeight="1">
      <c r="A152" s="68"/>
      <c r="B152" s="17"/>
    </row>
    <row r="153" spans="1:2" ht="18.75" customHeight="1">
      <c r="A153" s="68"/>
      <c r="B153" s="17"/>
    </row>
    <row r="154" spans="1:2" ht="18.75" customHeight="1">
      <c r="A154" s="68"/>
      <c r="B154" s="17"/>
    </row>
    <row r="155" spans="1:2" ht="18.75" customHeight="1">
      <c r="A155" s="68"/>
      <c r="B155" s="17"/>
    </row>
    <row r="156" spans="1:2" ht="18.75" customHeight="1">
      <c r="A156" s="68"/>
      <c r="B156" s="17"/>
    </row>
    <row r="157" spans="1:2" ht="18.75" customHeight="1">
      <c r="A157" s="68"/>
      <c r="B157" s="17"/>
    </row>
    <row r="158" spans="1:2" ht="18.75" customHeight="1">
      <c r="A158" s="68"/>
      <c r="B158" s="17"/>
    </row>
    <row r="159" spans="1:2" ht="18.75" customHeight="1">
      <c r="A159" s="68"/>
      <c r="B159" s="17"/>
    </row>
    <row r="160" spans="1:2" ht="18.75" customHeight="1">
      <c r="A160" s="68"/>
      <c r="B160" s="17"/>
    </row>
    <row r="161" spans="1:2" ht="18.75" customHeight="1">
      <c r="A161" s="68"/>
      <c r="B161" s="17"/>
    </row>
    <row r="162" spans="1:2" ht="18.75" customHeight="1">
      <c r="A162" s="68"/>
      <c r="B162" s="17"/>
    </row>
    <row r="163" spans="1:2" ht="18.75" customHeight="1">
      <c r="A163" s="68"/>
      <c r="B163" s="17"/>
    </row>
    <row r="164" spans="1:2" ht="18.75" customHeight="1">
      <c r="A164" s="68"/>
      <c r="B164" s="17"/>
    </row>
    <row r="165" spans="1:2" ht="18.75" customHeight="1">
      <c r="A165" s="68"/>
      <c r="B165" s="17"/>
    </row>
    <row r="166" spans="1:2" ht="18.75" customHeight="1">
      <c r="A166" s="68"/>
      <c r="B166" s="17"/>
    </row>
    <row r="167" spans="1:2" ht="18.75" customHeight="1">
      <c r="A167" s="68"/>
      <c r="B167" s="17"/>
    </row>
    <row r="168" spans="1:2" ht="18.75" customHeight="1">
      <c r="A168" s="68"/>
      <c r="B168" s="17"/>
    </row>
    <row r="169" spans="1:2" ht="18.75" customHeight="1">
      <c r="A169" s="68"/>
      <c r="B169" s="17"/>
    </row>
    <row r="170" spans="1:2" ht="18.75" customHeight="1">
      <c r="A170" s="68"/>
      <c r="B170" s="17"/>
    </row>
    <row r="171" spans="1:2" ht="18.75" customHeight="1">
      <c r="A171" s="68"/>
      <c r="B171" s="17"/>
    </row>
    <row r="172" spans="1:2" ht="18.75" customHeight="1">
      <c r="A172" s="68"/>
      <c r="B172" s="17"/>
    </row>
    <row r="173" spans="1:2" ht="18.75" customHeight="1">
      <c r="A173" s="68"/>
      <c r="B173" s="17"/>
    </row>
    <row r="174" spans="1:2" ht="18.75" customHeight="1">
      <c r="A174" s="68"/>
      <c r="B174" s="17"/>
    </row>
    <row r="175" spans="1:2" ht="18.75" customHeight="1">
      <c r="A175" s="68"/>
      <c r="B175" s="17"/>
    </row>
    <row r="176" spans="1:2" ht="18.75" customHeight="1">
      <c r="A176" s="68"/>
      <c r="B176" s="17"/>
    </row>
    <row r="177" spans="1:2" ht="15">
      <c r="A177" s="68"/>
      <c r="B177" s="17"/>
    </row>
    <row r="178" spans="1:2" ht="15">
      <c r="A178" s="68"/>
      <c r="B178" s="17"/>
    </row>
    <row r="179" spans="1:2" ht="15">
      <c r="A179" s="68"/>
      <c r="B179" s="17"/>
    </row>
    <row r="180" spans="1:2" ht="15">
      <c r="A180" s="68"/>
      <c r="B180" s="17"/>
    </row>
    <row r="181" spans="1:2" ht="15">
      <c r="A181" s="25"/>
      <c r="B181" s="17"/>
    </row>
    <row r="182" spans="1:2" ht="15">
      <c r="A182" s="25"/>
      <c r="B182" s="17"/>
    </row>
    <row r="183" spans="1:2" ht="15">
      <c r="A183" s="25"/>
      <c r="B183" s="17"/>
    </row>
    <row r="184" spans="1:2" ht="15">
      <c r="A184" s="25"/>
      <c r="B184" s="17"/>
    </row>
    <row r="185" ht="15">
      <c r="A185" s="25"/>
    </row>
    <row r="186" ht="15">
      <c r="A186" s="25"/>
    </row>
  </sheetData>
  <sheetProtection password="E491" sheet="1" objects="1" scenarios="1"/>
  <mergeCells count="17">
    <mergeCell ref="A14:E14"/>
    <mergeCell ref="A8:E8"/>
    <mergeCell ref="A9:E9"/>
    <mergeCell ref="A10:E10"/>
    <mergeCell ref="A12:E12"/>
    <mergeCell ref="A13:E13"/>
    <mergeCell ref="A131:E131"/>
    <mergeCell ref="A132:E132"/>
    <mergeCell ref="A15:A16"/>
    <mergeCell ref="B15:B16"/>
    <mergeCell ref="C15:C16"/>
    <mergeCell ref="D15:E15"/>
    <mergeCell ref="A79:E79"/>
    <mergeCell ref="A80:A81"/>
    <mergeCell ref="B80:B81"/>
    <mergeCell ref="C80:C81"/>
    <mergeCell ref="D80:E80"/>
  </mergeCells>
  <printOptions/>
  <pageMargins left="0" right="0" top="0" bottom="0" header="0.5" footer="0.5"/>
  <pageSetup horizontalDpi="600" verticalDpi="600" orientation="portrait" scale="91" r:id="rId2"/>
  <rowBreaks count="1" manualBreakCount="1">
    <brk id="78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3"/>
  <sheetViews>
    <sheetView zoomScalePageLayoutView="0" workbookViewId="0" topLeftCell="A43">
      <selection activeCell="E62" sqref="E62"/>
    </sheetView>
  </sheetViews>
  <sheetFormatPr defaultColWidth="9.140625" defaultRowHeight="15"/>
  <cols>
    <col min="1" max="1" width="0.71875" style="3" customWidth="1"/>
    <col min="2" max="2" width="10.57421875" style="3" customWidth="1"/>
    <col min="3" max="3" width="62.28125" style="15" customWidth="1"/>
    <col min="4" max="4" width="18.00390625" style="3" customWidth="1"/>
    <col min="5" max="5" width="24.57421875" style="110" customWidth="1"/>
    <col min="6" max="6" width="22.140625" style="41" customWidth="1"/>
    <col min="7" max="7" width="0.71875" style="3" customWidth="1"/>
    <col min="8" max="8" width="19.00390625" style="3" customWidth="1"/>
    <col min="9" max="251" width="9.140625" style="3" customWidth="1"/>
    <col min="252" max="252" width="0.71875" style="3" customWidth="1"/>
    <col min="253" max="253" width="10.57421875" style="3" customWidth="1"/>
    <col min="254" max="254" width="53.28125" style="3" customWidth="1"/>
    <col min="255" max="255" width="9.140625" style="3" customWidth="1"/>
    <col min="256" max="16384" width="14.7109375" style="3" customWidth="1"/>
  </cols>
  <sheetData>
    <row r="1" spans="2:6" ht="15">
      <c r="B1" s="1"/>
      <c r="C1" s="2"/>
      <c r="D1" s="1"/>
      <c r="E1" s="97"/>
      <c r="F1" s="26"/>
    </row>
    <row r="2" spans="2:6" ht="15">
      <c r="B2" s="1"/>
      <c r="C2" s="2"/>
      <c r="D2" s="1"/>
      <c r="E2" s="97"/>
      <c r="F2" s="26"/>
    </row>
    <row r="3" spans="2:6" ht="15">
      <c r="B3" s="1"/>
      <c r="C3" s="2"/>
      <c r="D3" s="1"/>
      <c r="E3" s="97"/>
      <c r="F3" s="26"/>
    </row>
    <row r="4" spans="2:6" ht="15">
      <c r="B4" s="1"/>
      <c r="C4" s="2"/>
      <c r="D4" s="1"/>
      <c r="E4" s="97"/>
      <c r="F4" s="26"/>
    </row>
    <row r="5" spans="2:6" ht="15">
      <c r="B5" s="1"/>
      <c r="C5" s="2"/>
      <c r="D5" s="1"/>
      <c r="E5" s="97"/>
      <c r="F5" s="26"/>
    </row>
    <row r="6" spans="2:6" ht="15">
      <c r="B6" s="1"/>
      <c r="C6" s="2"/>
      <c r="D6" s="1"/>
      <c r="E6" s="97"/>
      <c r="F6" s="26"/>
    </row>
    <row r="7" spans="2:6" ht="12.75" customHeight="1">
      <c r="B7" s="122" t="s">
        <v>0</v>
      </c>
      <c r="C7" s="132"/>
      <c r="D7" s="132"/>
      <c r="E7" s="132"/>
      <c r="F7" s="132"/>
    </row>
    <row r="8" spans="2:6" ht="13.5" customHeight="1">
      <c r="B8" s="122" t="s">
        <v>318</v>
      </c>
      <c r="C8" s="132"/>
      <c r="D8" s="132"/>
      <c r="E8" s="132"/>
      <c r="F8" s="132"/>
    </row>
    <row r="9" spans="2:6" ht="12.75" customHeight="1">
      <c r="B9" s="122" t="s">
        <v>236</v>
      </c>
      <c r="C9" s="132"/>
      <c r="D9" s="132"/>
      <c r="E9" s="132"/>
      <c r="F9" s="132"/>
    </row>
    <row r="10" spans="2:6" ht="12.75">
      <c r="B10" s="113"/>
      <c r="C10" s="114"/>
      <c r="D10" s="114"/>
      <c r="E10" s="98"/>
      <c r="F10" s="113"/>
    </row>
    <row r="11" spans="2:6" ht="18" customHeight="1">
      <c r="B11" s="123" t="s">
        <v>319</v>
      </c>
      <c r="C11" s="123"/>
      <c r="D11" s="123"/>
      <c r="E11" s="124"/>
      <c r="F11" s="123"/>
    </row>
    <row r="12" spans="2:6" ht="18" customHeight="1">
      <c r="B12" s="125" t="s">
        <v>378</v>
      </c>
      <c r="C12" s="126"/>
      <c r="D12" s="126"/>
      <c r="E12" s="127"/>
      <c r="F12" s="126"/>
    </row>
    <row r="13" spans="2:6" ht="15">
      <c r="B13" s="133" t="s">
        <v>2</v>
      </c>
      <c r="C13" s="133"/>
      <c r="D13" s="133"/>
      <c r="E13" s="133"/>
      <c r="F13" s="133"/>
    </row>
    <row r="14" spans="2:6" ht="12.75">
      <c r="B14" s="128" t="s">
        <v>3</v>
      </c>
      <c r="C14" s="128" t="s">
        <v>4</v>
      </c>
      <c r="D14" s="128" t="s">
        <v>5</v>
      </c>
      <c r="E14" s="128" t="s">
        <v>6</v>
      </c>
      <c r="F14" s="128"/>
    </row>
    <row r="15" spans="2:6" ht="12.75">
      <c r="B15" s="128"/>
      <c r="C15" s="128"/>
      <c r="D15" s="128"/>
      <c r="E15" s="27" t="s">
        <v>7</v>
      </c>
      <c r="F15" s="4" t="s">
        <v>8</v>
      </c>
    </row>
    <row r="16" spans="2:6" ht="12.75">
      <c r="B16" s="28">
        <v>1</v>
      </c>
      <c r="C16" s="28">
        <v>2</v>
      </c>
      <c r="D16" s="28">
        <v>3</v>
      </c>
      <c r="E16" s="29">
        <v>4</v>
      </c>
      <c r="F16" s="5">
        <v>5</v>
      </c>
    </row>
    <row r="17" spans="2:6" ht="15">
      <c r="B17" s="115" t="s">
        <v>320</v>
      </c>
      <c r="C17" s="31" t="s">
        <v>321</v>
      </c>
      <c r="D17" s="32"/>
      <c r="E17" s="99">
        <v>-98056.91000000003</v>
      </c>
      <c r="F17" s="99">
        <v>301453.800000055</v>
      </c>
    </row>
    <row r="18" spans="2:6" ht="13.5">
      <c r="B18" s="100">
        <v>1</v>
      </c>
      <c r="C18" s="101" t="s">
        <v>322</v>
      </c>
      <c r="D18" s="32"/>
      <c r="E18" s="102">
        <v>554168.49</v>
      </c>
      <c r="F18" s="102">
        <v>3272326.4100000546</v>
      </c>
    </row>
    <row r="19" spans="2:8" ht="12.75">
      <c r="B19" s="103"/>
      <c r="C19" s="35" t="s">
        <v>323</v>
      </c>
      <c r="D19" s="32"/>
      <c r="E19" s="104">
        <v>525541.96</v>
      </c>
      <c r="F19" s="104">
        <v>2992472.040000055</v>
      </c>
      <c r="H19" s="59"/>
    </row>
    <row r="20" spans="2:8" ht="12.75">
      <c r="B20" s="103"/>
      <c r="C20" s="36" t="s">
        <v>324</v>
      </c>
      <c r="D20" s="32"/>
      <c r="E20" s="104">
        <v>20824.29</v>
      </c>
      <c r="F20" s="104">
        <v>71822</v>
      </c>
      <c r="H20" s="59"/>
    </row>
    <row r="21" spans="2:8" ht="12.75">
      <c r="B21" s="103"/>
      <c r="C21" s="35" t="s">
        <v>325</v>
      </c>
      <c r="D21" s="32"/>
      <c r="E21" s="104">
        <v>0</v>
      </c>
      <c r="F21" s="105">
        <v>153513.14</v>
      </c>
      <c r="H21" s="59"/>
    </row>
    <row r="22" spans="2:8" ht="12.75">
      <c r="B22" s="103"/>
      <c r="C22" s="36" t="s">
        <v>326</v>
      </c>
      <c r="D22" s="32"/>
      <c r="E22" s="104">
        <v>7802.24</v>
      </c>
      <c r="F22" s="106">
        <v>54519.22999999946</v>
      </c>
      <c r="H22" s="59"/>
    </row>
    <row r="23" spans="2:6" ht="13.5">
      <c r="B23" s="100">
        <v>2</v>
      </c>
      <c r="C23" s="101" t="s">
        <v>327</v>
      </c>
      <c r="D23" s="32"/>
      <c r="E23" s="102">
        <v>652225.4</v>
      </c>
      <c r="F23" s="102">
        <v>2970872.6099999994</v>
      </c>
    </row>
    <row r="24" spans="2:6" ht="12.75">
      <c r="B24" s="33"/>
      <c r="C24" s="35" t="s">
        <v>328</v>
      </c>
      <c r="D24" s="32"/>
      <c r="E24" s="104">
        <v>288060.19</v>
      </c>
      <c r="F24" s="104">
        <v>1166538.869999999</v>
      </c>
    </row>
    <row r="25" spans="2:6" ht="25.5">
      <c r="B25" s="33"/>
      <c r="C25" s="36" t="s">
        <v>329</v>
      </c>
      <c r="D25" s="32"/>
      <c r="E25" s="104">
        <v>0</v>
      </c>
      <c r="F25" s="104">
        <v>244186.95</v>
      </c>
    </row>
    <row r="26" spans="2:6" ht="12.75">
      <c r="B26" s="33"/>
      <c r="C26" s="35" t="s">
        <v>330</v>
      </c>
      <c r="D26" s="32"/>
      <c r="E26" s="104">
        <v>142503.95</v>
      </c>
      <c r="F26" s="104">
        <v>435045.54</v>
      </c>
    </row>
    <row r="27" spans="2:6" ht="12.75">
      <c r="B27" s="33"/>
      <c r="C27" s="36" t="s">
        <v>331</v>
      </c>
      <c r="D27" s="32"/>
      <c r="E27" s="104">
        <v>37942.200000000004</v>
      </c>
      <c r="F27" s="104">
        <v>294940.0599999999</v>
      </c>
    </row>
    <row r="28" spans="2:6" ht="12.75">
      <c r="B28" s="33"/>
      <c r="C28" s="35" t="s">
        <v>332</v>
      </c>
      <c r="D28" s="32"/>
      <c r="E28" s="104">
        <v>6957.78</v>
      </c>
      <c r="F28" s="104">
        <v>29331.290000000005</v>
      </c>
    </row>
    <row r="29" spans="2:6" ht="12.75">
      <c r="B29" s="33"/>
      <c r="C29" s="35" t="s">
        <v>333</v>
      </c>
      <c r="D29" s="32"/>
      <c r="E29" s="104">
        <v>258.82</v>
      </c>
      <c r="F29" s="104">
        <v>5041.739999999991</v>
      </c>
    </row>
    <row r="30" spans="2:6" ht="12.75">
      <c r="B30" s="33"/>
      <c r="C30" s="35" t="s">
        <v>334</v>
      </c>
      <c r="D30" s="32"/>
      <c r="E30" s="104">
        <v>171064.49</v>
      </c>
      <c r="F30" s="104">
        <v>702436.58</v>
      </c>
    </row>
    <row r="31" spans="2:11" ht="12.75">
      <c r="B31" s="33"/>
      <c r="C31" s="35" t="s">
        <v>335</v>
      </c>
      <c r="D31" s="32"/>
      <c r="E31" s="104">
        <v>5437.97</v>
      </c>
      <c r="F31" s="104">
        <v>93351.57999999999</v>
      </c>
      <c r="I31" s="116"/>
      <c r="J31" s="116"/>
      <c r="K31" s="3">
        <f>+I31+J31</f>
        <v>0</v>
      </c>
    </row>
    <row r="32" spans="2:11" ht="13.5">
      <c r="B32" s="100">
        <v>3</v>
      </c>
      <c r="C32" s="101" t="s">
        <v>336</v>
      </c>
      <c r="D32" s="32"/>
      <c r="E32" s="102">
        <v>-98056.91000000003</v>
      </c>
      <c r="F32" s="102">
        <v>301453.8000000552</v>
      </c>
      <c r="I32" s="116"/>
      <c r="J32" s="116"/>
      <c r="K32" s="3">
        <f>+I32+J32</f>
        <v>0</v>
      </c>
    </row>
    <row r="33" spans="2:6" ht="15">
      <c r="B33" s="115" t="s">
        <v>337</v>
      </c>
      <c r="C33" s="31" t="s">
        <v>338</v>
      </c>
      <c r="D33" s="32"/>
      <c r="E33" s="99">
        <v>165835.92999999993</v>
      </c>
      <c r="F33" s="99">
        <v>-234043.08999999962</v>
      </c>
    </row>
    <row r="34" spans="2:6" ht="13.5">
      <c r="B34" s="100">
        <v>1</v>
      </c>
      <c r="C34" s="101" t="s">
        <v>339</v>
      </c>
      <c r="D34" s="32"/>
      <c r="E34" s="102">
        <v>828532.94</v>
      </c>
      <c r="F34" s="102">
        <v>1468482.7600000002</v>
      </c>
    </row>
    <row r="35" spans="2:6" ht="12.75">
      <c r="B35" s="33"/>
      <c r="C35" s="35" t="s">
        <v>340</v>
      </c>
      <c r="D35" s="32"/>
      <c r="E35" s="117">
        <v>96926.59</v>
      </c>
      <c r="F35" s="104">
        <v>5286.98</v>
      </c>
    </row>
    <row r="36" spans="2:6" ht="12.75">
      <c r="B36" s="33"/>
      <c r="C36" s="36" t="s">
        <v>341</v>
      </c>
      <c r="D36" s="32"/>
      <c r="E36" s="104">
        <v>0</v>
      </c>
      <c r="F36" s="104">
        <v>1993.64</v>
      </c>
    </row>
    <row r="37" spans="2:6" ht="12.75">
      <c r="B37" s="33"/>
      <c r="C37" s="35" t="s">
        <v>342</v>
      </c>
      <c r="D37" s="32"/>
      <c r="E37" s="104">
        <v>0</v>
      </c>
      <c r="F37" s="104">
        <v>7000</v>
      </c>
    </row>
    <row r="38" spans="2:6" ht="12.75">
      <c r="B38" s="33"/>
      <c r="C38" s="35" t="s">
        <v>343</v>
      </c>
      <c r="D38" s="32"/>
      <c r="E38" s="104">
        <v>0</v>
      </c>
      <c r="F38" s="104">
        <v>0</v>
      </c>
    </row>
    <row r="39" spans="2:6" ht="12.75">
      <c r="B39" s="33"/>
      <c r="C39" s="35" t="s">
        <v>344</v>
      </c>
      <c r="D39" s="32"/>
      <c r="E39" s="104">
        <v>731606.35</v>
      </c>
      <c r="F39" s="104">
        <v>1454202.1400000001</v>
      </c>
    </row>
    <row r="40" spans="2:6" ht="13.5">
      <c r="B40" s="100">
        <v>2</v>
      </c>
      <c r="C40" s="101" t="s">
        <v>345</v>
      </c>
      <c r="D40" s="32"/>
      <c r="E40" s="102">
        <v>662697.01</v>
      </c>
      <c r="F40" s="102">
        <v>1702525.8499999999</v>
      </c>
    </row>
    <row r="41" spans="2:6" ht="12.75">
      <c r="B41" s="33"/>
      <c r="C41" s="35" t="s">
        <v>346</v>
      </c>
      <c r="D41" s="32"/>
      <c r="E41" s="104">
        <v>0</v>
      </c>
      <c r="F41" s="104">
        <v>0</v>
      </c>
    </row>
    <row r="42" spans="2:6" ht="25.5">
      <c r="B42" s="33"/>
      <c r="C42" s="36" t="s">
        <v>347</v>
      </c>
      <c r="D42" s="32"/>
      <c r="E42" s="104">
        <v>0</v>
      </c>
      <c r="F42" s="104">
        <v>0</v>
      </c>
    </row>
    <row r="43" spans="2:6" ht="25.5">
      <c r="B43" s="33"/>
      <c r="C43" s="36" t="s">
        <v>348</v>
      </c>
      <c r="D43" s="32"/>
      <c r="E43" s="104">
        <v>488273.69</v>
      </c>
      <c r="F43" s="104">
        <v>0</v>
      </c>
    </row>
    <row r="44" spans="2:6" ht="25.5">
      <c r="B44" s="33"/>
      <c r="C44" s="36" t="s">
        <v>349</v>
      </c>
      <c r="D44" s="32"/>
      <c r="E44" s="104">
        <v>0</v>
      </c>
      <c r="F44" s="104">
        <v>0</v>
      </c>
    </row>
    <row r="45" spans="2:6" ht="12.75">
      <c r="B45" s="33"/>
      <c r="C45" s="36" t="s">
        <v>350</v>
      </c>
      <c r="D45" s="32"/>
      <c r="E45" s="104">
        <v>0</v>
      </c>
      <c r="F45" s="104">
        <v>0</v>
      </c>
    </row>
    <row r="46" spans="2:6" ht="12.75">
      <c r="B46" s="33"/>
      <c r="C46" s="36" t="s">
        <v>351</v>
      </c>
      <c r="D46" s="32"/>
      <c r="E46" s="104">
        <v>150000</v>
      </c>
      <c r="F46" s="104">
        <v>1600000</v>
      </c>
    </row>
    <row r="47" spans="2:6" ht="12.75">
      <c r="B47" s="33"/>
      <c r="C47" s="36" t="s">
        <v>352</v>
      </c>
      <c r="D47" s="32"/>
      <c r="E47" s="104">
        <v>4408.64</v>
      </c>
      <c r="F47" s="104">
        <v>10068.92</v>
      </c>
    </row>
    <row r="48" spans="2:6" ht="12.75">
      <c r="B48" s="33"/>
      <c r="C48" s="36" t="s">
        <v>353</v>
      </c>
      <c r="D48" s="32"/>
      <c r="E48" s="104">
        <v>20014.68</v>
      </c>
      <c r="F48" s="104">
        <v>92456.93</v>
      </c>
    </row>
    <row r="49" spans="2:6" ht="15">
      <c r="B49" s="100">
        <v>3</v>
      </c>
      <c r="C49" s="101" t="s">
        <v>354</v>
      </c>
      <c r="D49" s="32"/>
      <c r="E49" s="99">
        <v>165835.92999999993</v>
      </c>
      <c r="F49" s="99">
        <v>-234043.08999999962</v>
      </c>
    </row>
    <row r="50" spans="2:6" ht="15">
      <c r="B50" s="115" t="s">
        <v>355</v>
      </c>
      <c r="C50" s="31" t="s">
        <v>356</v>
      </c>
      <c r="D50" s="32"/>
      <c r="E50" s="99">
        <v>-24184.73</v>
      </c>
      <c r="F50" s="99">
        <v>-55625.850000000035</v>
      </c>
    </row>
    <row r="51" spans="2:6" ht="13.5">
      <c r="B51" s="100">
        <v>1</v>
      </c>
      <c r="C51" s="101" t="s">
        <v>357</v>
      </c>
      <c r="D51" s="32"/>
      <c r="E51" s="102">
        <v>0</v>
      </c>
      <c r="F51" s="102">
        <v>200000</v>
      </c>
    </row>
    <row r="52" spans="2:6" ht="12.75">
      <c r="B52" s="33"/>
      <c r="C52" s="35" t="s">
        <v>358</v>
      </c>
      <c r="D52" s="32"/>
      <c r="E52" s="104">
        <v>0</v>
      </c>
      <c r="F52" s="104">
        <v>0</v>
      </c>
    </row>
    <row r="53" spans="2:6" ht="12.75">
      <c r="B53" s="33"/>
      <c r="C53" s="35" t="s">
        <v>359</v>
      </c>
      <c r="D53" s="32"/>
      <c r="E53" s="104">
        <v>0</v>
      </c>
      <c r="F53" s="104">
        <v>200000</v>
      </c>
    </row>
    <row r="54" spans="2:6" ht="12.75">
      <c r="B54" s="33"/>
      <c r="C54" s="35" t="s">
        <v>360</v>
      </c>
      <c r="D54" s="32"/>
      <c r="E54" s="104">
        <v>0</v>
      </c>
      <c r="F54" s="104">
        <v>0</v>
      </c>
    </row>
    <row r="55" spans="2:6" ht="12.75">
      <c r="B55" s="33"/>
      <c r="C55" s="35" t="s">
        <v>361</v>
      </c>
      <c r="D55" s="32"/>
      <c r="E55" s="117">
        <v>0</v>
      </c>
      <c r="F55" s="104">
        <v>0</v>
      </c>
    </row>
    <row r="56" spans="2:6" ht="13.5">
      <c r="B56" s="100">
        <v>2</v>
      </c>
      <c r="C56" s="101" t="s">
        <v>362</v>
      </c>
      <c r="D56" s="32"/>
      <c r="E56" s="102">
        <v>24184.73</v>
      </c>
      <c r="F56" s="102">
        <v>255625.85000000003</v>
      </c>
    </row>
    <row r="57" spans="2:6" ht="12.75">
      <c r="B57" s="33"/>
      <c r="C57" s="35" t="s">
        <v>363</v>
      </c>
      <c r="D57" s="32"/>
      <c r="E57" s="104">
        <v>0</v>
      </c>
      <c r="F57" s="104">
        <v>0</v>
      </c>
    </row>
    <row r="58" spans="2:6" ht="12.75">
      <c r="B58" s="33"/>
      <c r="C58" s="35" t="s">
        <v>364</v>
      </c>
      <c r="D58" s="32"/>
      <c r="E58" s="104">
        <v>1125</v>
      </c>
      <c r="F58" s="104">
        <v>8021.799999999999</v>
      </c>
    </row>
    <row r="59" spans="2:6" ht="12.75">
      <c r="B59" s="33"/>
      <c r="C59" s="35" t="s">
        <v>365</v>
      </c>
      <c r="D59" s="32"/>
      <c r="E59" s="104">
        <v>23059.73</v>
      </c>
      <c r="F59" s="104">
        <v>247604.05000000005</v>
      </c>
    </row>
    <row r="60" spans="2:6" ht="12.75">
      <c r="B60" s="30"/>
      <c r="C60" s="35" t="s">
        <v>366</v>
      </c>
      <c r="D60" s="32"/>
      <c r="E60" s="117">
        <v>0</v>
      </c>
      <c r="F60" s="104">
        <v>0</v>
      </c>
    </row>
    <row r="61" spans="2:6" ht="13.5">
      <c r="B61" s="100">
        <v>3</v>
      </c>
      <c r="C61" s="101" t="s">
        <v>367</v>
      </c>
      <c r="D61" s="32"/>
      <c r="E61" s="102">
        <v>-24184.73</v>
      </c>
      <c r="F61" s="102">
        <v>-55625.850000000035</v>
      </c>
    </row>
    <row r="62" spans="2:6" ht="15">
      <c r="B62" s="33"/>
      <c r="C62" s="34"/>
      <c r="D62" s="32"/>
      <c r="E62" s="107">
        <v>0</v>
      </c>
      <c r="F62" s="107">
        <v>0</v>
      </c>
    </row>
    <row r="63" spans="2:6" ht="15">
      <c r="B63" s="115" t="s">
        <v>368</v>
      </c>
      <c r="C63" s="31" t="s">
        <v>369</v>
      </c>
      <c r="D63" s="32"/>
      <c r="E63" s="99">
        <v>43594.289999999906</v>
      </c>
      <c r="F63" s="99">
        <v>11784.860000055574</v>
      </c>
    </row>
    <row r="64" spans="2:6" ht="15">
      <c r="B64" s="33"/>
      <c r="C64" s="34"/>
      <c r="D64" s="32"/>
      <c r="E64" s="107"/>
      <c r="F64" s="107"/>
    </row>
    <row r="65" spans="2:6" ht="16.5" customHeight="1">
      <c r="B65" s="33"/>
      <c r="C65" s="34" t="s">
        <v>370</v>
      </c>
      <c r="D65" s="32"/>
      <c r="E65" s="108">
        <v>17716.91</v>
      </c>
      <c r="F65" s="108">
        <v>61311.20000005557</v>
      </c>
    </row>
    <row r="66" spans="2:6" ht="16.5" customHeight="1">
      <c r="B66" s="33"/>
      <c r="C66" s="34" t="s">
        <v>371</v>
      </c>
      <c r="D66" s="32"/>
      <c r="E66" s="109">
        <v>61311.20000005557</v>
      </c>
      <c r="F66" s="109">
        <v>49526.34</v>
      </c>
    </row>
    <row r="67" spans="2:3" ht="16.5" customHeight="1">
      <c r="B67" s="112"/>
      <c r="C67" s="17"/>
    </row>
    <row r="68" spans="2:6" ht="18.75" customHeight="1">
      <c r="B68" s="121" t="s">
        <v>372</v>
      </c>
      <c r="C68" s="121"/>
      <c r="D68" s="121"/>
      <c r="E68" s="121"/>
      <c r="F68" s="121"/>
    </row>
    <row r="69" spans="2:6" ht="18.75" customHeight="1">
      <c r="B69" s="121" t="s">
        <v>379</v>
      </c>
      <c r="C69" s="121"/>
      <c r="D69" s="121"/>
      <c r="E69" s="121"/>
      <c r="F69" s="121"/>
    </row>
    <row r="70" spans="2:3" ht="21.75" customHeight="1">
      <c r="B70" s="112"/>
      <c r="C70" s="17"/>
    </row>
    <row r="71" spans="2:3" ht="31.5" customHeight="1">
      <c r="B71" s="112"/>
      <c r="C71" s="17"/>
    </row>
    <row r="72" spans="2:3" ht="16.5" customHeight="1">
      <c r="B72" s="112"/>
      <c r="C72" s="17"/>
    </row>
    <row r="73" spans="2:3" ht="18.75" customHeight="1">
      <c r="B73" s="112"/>
      <c r="C73" s="17"/>
    </row>
    <row r="74" spans="2:3" ht="18.75" customHeight="1">
      <c r="B74" s="112"/>
      <c r="C74" s="17"/>
    </row>
    <row r="75" spans="2:3" ht="18.75" customHeight="1">
      <c r="B75" s="112"/>
      <c r="C75" s="17"/>
    </row>
    <row r="76" spans="2:3" ht="18.75" customHeight="1">
      <c r="B76" s="112"/>
      <c r="C76" s="17"/>
    </row>
    <row r="77" spans="2:3" ht="18.75" customHeight="1">
      <c r="B77" s="112"/>
      <c r="C77" s="17"/>
    </row>
    <row r="78" spans="2:3" ht="18.75" customHeight="1">
      <c r="B78" s="112"/>
      <c r="C78" s="17"/>
    </row>
    <row r="79" spans="2:3" ht="18.75" customHeight="1">
      <c r="B79" s="112"/>
      <c r="C79" s="17"/>
    </row>
    <row r="80" spans="2:3" ht="18.75" customHeight="1">
      <c r="B80" s="112"/>
      <c r="C80" s="17"/>
    </row>
    <row r="81" spans="2:6" ht="12.75">
      <c r="B81" s="112"/>
      <c r="C81" s="17"/>
      <c r="E81" s="3"/>
      <c r="F81" s="3"/>
    </row>
    <row r="82" spans="2:6" ht="12.75">
      <c r="B82" s="112"/>
      <c r="C82" s="17"/>
      <c r="E82" s="3"/>
      <c r="F82" s="3"/>
    </row>
    <row r="83" spans="2:6" ht="12.75">
      <c r="B83" s="112"/>
      <c r="C83" s="17"/>
      <c r="E83" s="3"/>
      <c r="F83" s="3"/>
    </row>
    <row r="84" spans="2:6" ht="12.75">
      <c r="B84" s="112"/>
      <c r="C84" s="17"/>
      <c r="E84" s="3"/>
      <c r="F84" s="3"/>
    </row>
    <row r="85" spans="2:6" ht="12.75">
      <c r="B85" s="112"/>
      <c r="C85" s="17"/>
      <c r="E85" s="3"/>
      <c r="F85" s="3"/>
    </row>
    <row r="86" spans="2:6" ht="12.75">
      <c r="B86" s="112"/>
      <c r="C86" s="17"/>
      <c r="E86" s="3"/>
      <c r="F86" s="3"/>
    </row>
    <row r="87" spans="2:6" ht="12.75">
      <c r="B87" s="112"/>
      <c r="C87" s="17"/>
      <c r="E87" s="3"/>
      <c r="F87" s="3"/>
    </row>
    <row r="88" spans="2:6" ht="12.75">
      <c r="B88" s="112"/>
      <c r="C88" s="17"/>
      <c r="E88" s="3"/>
      <c r="F88" s="3"/>
    </row>
    <row r="89" spans="2:6" ht="12.75">
      <c r="B89" s="112"/>
      <c r="C89" s="17"/>
      <c r="E89" s="3"/>
      <c r="F89" s="3"/>
    </row>
    <row r="90" spans="2:6" ht="12.75">
      <c r="B90" s="112"/>
      <c r="C90" s="17"/>
      <c r="E90" s="3"/>
      <c r="F90" s="3"/>
    </row>
    <row r="91" spans="2:6" ht="12.75">
      <c r="B91" s="112"/>
      <c r="C91" s="17"/>
      <c r="E91" s="3"/>
      <c r="F91" s="3"/>
    </row>
    <row r="92" spans="2:6" ht="12.75">
      <c r="B92" s="112"/>
      <c r="C92" s="17"/>
      <c r="E92" s="3"/>
      <c r="F92" s="3"/>
    </row>
    <row r="93" spans="2:6" ht="12.75">
      <c r="B93" s="112"/>
      <c r="C93" s="17"/>
      <c r="E93" s="3"/>
      <c r="F93" s="3"/>
    </row>
    <row r="94" spans="2:6" ht="12.75">
      <c r="B94" s="112"/>
      <c r="C94" s="17"/>
      <c r="E94" s="3"/>
      <c r="F94" s="3"/>
    </row>
    <row r="95" spans="2:6" ht="12.75">
      <c r="B95" s="112"/>
      <c r="C95" s="17"/>
      <c r="E95" s="3"/>
      <c r="F95" s="3"/>
    </row>
    <row r="96" spans="2:6" ht="12.75">
      <c r="B96" s="112"/>
      <c r="C96" s="17"/>
      <c r="E96" s="3"/>
      <c r="F96" s="3"/>
    </row>
    <row r="97" spans="2:6" ht="12.75">
      <c r="B97" s="112"/>
      <c r="C97" s="17"/>
      <c r="E97" s="3"/>
      <c r="F97" s="3"/>
    </row>
    <row r="98" spans="2:6" ht="12.75">
      <c r="B98" s="112"/>
      <c r="C98" s="17"/>
      <c r="E98" s="3"/>
      <c r="F98" s="3"/>
    </row>
    <row r="99" spans="2:6" ht="12.75">
      <c r="B99" s="112"/>
      <c r="C99" s="17"/>
      <c r="E99" s="3"/>
      <c r="F99" s="3"/>
    </row>
    <row r="100" spans="2:6" ht="12.75">
      <c r="B100" s="112"/>
      <c r="C100" s="17"/>
      <c r="E100" s="3"/>
      <c r="F100" s="3"/>
    </row>
    <row r="101" spans="2:6" ht="12.75">
      <c r="B101" s="112"/>
      <c r="C101" s="17"/>
      <c r="E101" s="3"/>
      <c r="F101" s="3"/>
    </row>
    <row r="102" spans="2:6" ht="12.75">
      <c r="B102" s="112"/>
      <c r="C102" s="17"/>
      <c r="E102" s="3"/>
      <c r="F102" s="3"/>
    </row>
    <row r="103" spans="2:6" ht="12.75">
      <c r="B103" s="112"/>
      <c r="C103" s="17"/>
      <c r="E103" s="3"/>
      <c r="F103" s="3"/>
    </row>
    <row r="104" spans="2:6" ht="12.75">
      <c r="B104" s="112"/>
      <c r="C104" s="17"/>
      <c r="E104" s="3"/>
      <c r="F104" s="3"/>
    </row>
    <row r="105" spans="2:6" ht="12.75">
      <c r="B105" s="112"/>
      <c r="C105" s="17"/>
      <c r="E105" s="3"/>
      <c r="F105" s="3"/>
    </row>
    <row r="106" spans="2:6" ht="12.75">
      <c r="B106" s="112"/>
      <c r="C106" s="17"/>
      <c r="E106" s="3"/>
      <c r="F106" s="3"/>
    </row>
    <row r="107" spans="2:6" ht="12.75">
      <c r="B107" s="112"/>
      <c r="C107" s="17"/>
      <c r="E107" s="3"/>
      <c r="F107" s="3"/>
    </row>
    <row r="108" spans="2:6" ht="12.75">
      <c r="B108" s="112"/>
      <c r="C108" s="17"/>
      <c r="E108" s="3"/>
      <c r="F108" s="3"/>
    </row>
    <row r="109" spans="2:6" ht="12.75">
      <c r="B109" s="112"/>
      <c r="C109" s="17"/>
      <c r="E109" s="3"/>
      <c r="F109" s="3"/>
    </row>
    <row r="110" spans="2:6" ht="12.75">
      <c r="B110" s="112"/>
      <c r="C110" s="17"/>
      <c r="E110" s="3"/>
      <c r="F110" s="3"/>
    </row>
    <row r="111" spans="2:6" ht="12.75">
      <c r="B111" s="112"/>
      <c r="C111" s="17"/>
      <c r="E111" s="3"/>
      <c r="F111" s="3"/>
    </row>
    <row r="112" spans="2:6" ht="12.75">
      <c r="B112" s="112"/>
      <c r="C112" s="17"/>
      <c r="E112" s="3"/>
      <c r="F112" s="3"/>
    </row>
    <row r="113" spans="2:6" ht="12.75">
      <c r="B113" s="112"/>
      <c r="C113" s="17"/>
      <c r="E113" s="3"/>
      <c r="F113" s="3"/>
    </row>
    <row r="114" spans="2:6" ht="12.75">
      <c r="B114" s="112"/>
      <c r="C114" s="17"/>
      <c r="E114" s="3"/>
      <c r="F114" s="3"/>
    </row>
    <row r="115" spans="2:6" ht="12.75">
      <c r="B115" s="112"/>
      <c r="C115" s="17"/>
      <c r="E115" s="3"/>
      <c r="F115" s="3"/>
    </row>
    <row r="116" spans="2:6" ht="12.75">
      <c r="B116" s="112"/>
      <c r="C116" s="17"/>
      <c r="E116" s="3"/>
      <c r="F116" s="3"/>
    </row>
    <row r="117" spans="2:6" ht="12.75">
      <c r="B117" s="112"/>
      <c r="C117" s="17"/>
      <c r="E117" s="3"/>
      <c r="F117" s="3"/>
    </row>
    <row r="118" spans="2:6" ht="12.75">
      <c r="B118" s="25"/>
      <c r="C118" s="17"/>
      <c r="E118" s="3"/>
      <c r="F118" s="3"/>
    </row>
    <row r="119" spans="2:6" ht="12.75">
      <c r="B119" s="25"/>
      <c r="C119" s="17"/>
      <c r="E119" s="3"/>
      <c r="F119" s="3"/>
    </row>
    <row r="120" spans="2:6" ht="12.75">
      <c r="B120" s="25"/>
      <c r="C120" s="17"/>
      <c r="E120" s="3"/>
      <c r="F120" s="3"/>
    </row>
    <row r="121" spans="2:6" ht="12.75">
      <c r="B121" s="25"/>
      <c r="C121" s="17"/>
      <c r="E121" s="3"/>
      <c r="F121" s="3"/>
    </row>
    <row r="122" spans="2:6" ht="12.75">
      <c r="B122" s="25"/>
      <c r="E122" s="3"/>
      <c r="F122" s="3"/>
    </row>
    <row r="123" spans="2:6" ht="12.75">
      <c r="B123" s="25"/>
      <c r="E123" s="3"/>
      <c r="F123" s="3"/>
    </row>
  </sheetData>
  <sheetProtection/>
  <mergeCells count="12">
    <mergeCell ref="B69:F69"/>
    <mergeCell ref="B7:F7"/>
    <mergeCell ref="B8:F8"/>
    <mergeCell ref="B9:F9"/>
    <mergeCell ref="B11:F11"/>
    <mergeCell ref="B12:F12"/>
    <mergeCell ref="B13:F13"/>
    <mergeCell ref="B14:B15"/>
    <mergeCell ref="C14:C15"/>
    <mergeCell ref="D14:D15"/>
    <mergeCell ref="E14:F14"/>
    <mergeCell ref="B68:F68"/>
  </mergeCells>
  <printOptions/>
  <pageMargins left="0.7" right="0.7" top="0.75" bottom="0.75" header="0.3" footer="0.3"/>
  <pageSetup orientation="portrait" paperSize="9" scale="62" r:id="rId2"/>
  <rowBreaks count="1" manualBreakCount="1">
    <brk id="74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62"/>
  <sheetViews>
    <sheetView zoomScalePageLayoutView="0" workbookViewId="0" topLeftCell="A24">
      <selection activeCell="F36" sqref="F36"/>
    </sheetView>
  </sheetViews>
  <sheetFormatPr defaultColWidth="9.140625" defaultRowHeight="15"/>
  <cols>
    <col min="1" max="1" width="1.8515625" style="85" customWidth="1"/>
    <col min="2" max="2" width="24.00390625" style="85" customWidth="1"/>
    <col min="3" max="3" width="13.00390625" style="85" customWidth="1"/>
    <col min="4" max="4" width="11.28125" style="85" customWidth="1"/>
    <col min="5" max="5" width="13.7109375" style="85" bestFit="1" customWidth="1"/>
    <col min="6" max="6" width="12.140625" style="85" customWidth="1"/>
    <col min="7" max="7" width="9.57421875" style="85" bestFit="1" customWidth="1"/>
    <col min="8" max="8" width="9.8515625" style="85" customWidth="1"/>
    <col min="9" max="9" width="15.28125" style="85" bestFit="1" customWidth="1"/>
    <col min="10" max="16384" width="9.140625" style="85" customWidth="1"/>
  </cols>
  <sheetData>
    <row r="5" spans="1:10" ht="15" customHeight="1">
      <c r="A5" s="140" t="s">
        <v>267</v>
      </c>
      <c r="B5" s="135"/>
      <c r="C5" s="135"/>
      <c r="D5" s="135"/>
      <c r="E5" s="135"/>
      <c r="F5" s="135"/>
      <c r="G5" s="135"/>
      <c r="H5" s="135"/>
      <c r="I5" s="135"/>
      <c r="J5" s="84"/>
    </row>
    <row r="6" spans="2:10" ht="15">
      <c r="B6" s="84"/>
      <c r="C6" s="84"/>
      <c r="D6" s="84"/>
      <c r="E6" s="84"/>
      <c r="F6" s="84"/>
      <c r="G6" s="84"/>
      <c r="H6" s="84"/>
      <c r="I6" s="84"/>
      <c r="J6" s="84"/>
    </row>
    <row r="7" spans="2:10" ht="15" customHeight="1">
      <c r="B7" s="84" t="s">
        <v>268</v>
      </c>
      <c r="C7" s="141" t="s">
        <v>269</v>
      </c>
      <c r="D7" s="141"/>
      <c r="E7" s="141"/>
      <c r="F7" s="141"/>
      <c r="G7" s="141"/>
      <c r="H7" s="141"/>
      <c r="I7" s="141"/>
      <c r="J7" s="84"/>
    </row>
    <row r="8" spans="2:10" ht="15">
      <c r="B8" s="84"/>
      <c r="C8" s="86"/>
      <c r="D8" s="86"/>
      <c r="E8" s="86"/>
      <c r="F8" s="86"/>
      <c r="G8" s="86"/>
      <c r="H8" s="86"/>
      <c r="I8" s="86"/>
      <c r="J8" s="84"/>
    </row>
    <row r="9" spans="2:10" ht="15" customHeight="1">
      <c r="B9" s="84" t="s">
        <v>270</v>
      </c>
      <c r="C9" s="141" t="s">
        <v>271</v>
      </c>
      <c r="D9" s="141"/>
      <c r="E9" s="141"/>
      <c r="F9" s="141"/>
      <c r="G9" s="141"/>
      <c r="H9" s="141"/>
      <c r="I9" s="141"/>
      <c r="J9" s="84"/>
    </row>
    <row r="10" spans="2:10" ht="15"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21" customHeight="1">
      <c r="A11" s="142" t="s">
        <v>272</v>
      </c>
      <c r="B11" s="143"/>
      <c r="C11" s="143"/>
      <c r="D11" s="143"/>
      <c r="E11" s="143"/>
      <c r="F11" s="143"/>
      <c r="G11" s="143"/>
      <c r="H11" s="143"/>
      <c r="I11" s="144"/>
      <c r="J11" s="87"/>
    </row>
    <row r="12" spans="1:10" ht="15" customHeight="1">
      <c r="A12" s="145" t="s">
        <v>373</v>
      </c>
      <c r="B12" s="146"/>
      <c r="C12" s="146"/>
      <c r="D12" s="146"/>
      <c r="E12" s="146"/>
      <c r="F12" s="146"/>
      <c r="G12" s="146"/>
      <c r="H12" s="146"/>
      <c r="I12" s="146"/>
      <c r="J12" s="84"/>
    </row>
    <row r="13" spans="1:10" ht="15">
      <c r="A13" s="88"/>
      <c r="B13" s="88"/>
      <c r="C13" s="88"/>
      <c r="D13" s="88"/>
      <c r="E13" s="88"/>
      <c r="F13" s="88"/>
      <c r="G13" s="88"/>
      <c r="H13" s="88"/>
      <c r="I13" s="88"/>
      <c r="J13" s="84"/>
    </row>
    <row r="14" spans="2:10" ht="30" customHeight="1">
      <c r="B14" s="89"/>
      <c r="C14" s="138" t="s">
        <v>273</v>
      </c>
      <c r="D14" s="138"/>
      <c r="E14" s="138"/>
      <c r="F14" s="138"/>
      <c r="G14" s="138"/>
      <c r="H14" s="111" t="s">
        <v>274</v>
      </c>
      <c r="I14" s="111" t="s">
        <v>275</v>
      </c>
      <c r="J14" s="84"/>
    </row>
    <row r="15" spans="2:10" ht="45">
      <c r="B15" s="90" t="s">
        <v>276</v>
      </c>
      <c r="C15" s="111" t="s">
        <v>277</v>
      </c>
      <c r="D15" s="111" t="s">
        <v>278</v>
      </c>
      <c r="E15" s="91" t="s">
        <v>279</v>
      </c>
      <c r="F15" s="91" t="s">
        <v>280</v>
      </c>
      <c r="G15" s="91" t="s">
        <v>281</v>
      </c>
      <c r="H15" s="89"/>
      <c r="I15" s="89"/>
      <c r="J15" s="84"/>
    </row>
    <row r="16" spans="2:10" ht="30">
      <c r="B16" s="111" t="s">
        <v>374</v>
      </c>
      <c r="C16" s="92">
        <v>3000003.17</v>
      </c>
      <c r="D16" s="92">
        <v>39</v>
      </c>
      <c r="E16" s="92">
        <v>139612</v>
      </c>
      <c r="F16" s="92">
        <v>25984.459999999905</v>
      </c>
      <c r="G16" s="92">
        <v>0</v>
      </c>
      <c r="H16" s="92">
        <v>0</v>
      </c>
      <c r="I16" s="92">
        <v>3165638.63</v>
      </c>
      <c r="J16" s="84"/>
    </row>
    <row r="17" spans="2:10" ht="30">
      <c r="B17" s="111" t="s">
        <v>282</v>
      </c>
      <c r="C17" s="92"/>
      <c r="D17" s="92"/>
      <c r="E17" s="92"/>
      <c r="F17" s="92"/>
      <c r="G17" s="92"/>
      <c r="H17" s="92"/>
      <c r="I17" s="92"/>
      <c r="J17" s="84"/>
    </row>
    <row r="18" spans="2:10" ht="15">
      <c r="B18" s="91" t="s">
        <v>283</v>
      </c>
      <c r="C18" s="92"/>
      <c r="D18" s="92"/>
      <c r="E18" s="92"/>
      <c r="F18" s="92"/>
      <c r="G18" s="92"/>
      <c r="H18" s="92"/>
      <c r="I18" s="92">
        <f>SUM(C18:H18)</f>
        <v>0</v>
      </c>
      <c r="J18" s="84"/>
    </row>
    <row r="19" spans="2:10" ht="30">
      <c r="B19" s="91" t="s">
        <v>284</v>
      </c>
      <c r="C19" s="92"/>
      <c r="D19" s="92"/>
      <c r="E19" s="92"/>
      <c r="F19" s="92"/>
      <c r="G19" s="92"/>
      <c r="H19" s="92"/>
      <c r="I19" s="92">
        <f aca="true" t="shared" si="0" ref="I19:I33">SUM(C19:H19)</f>
        <v>0</v>
      </c>
      <c r="J19" s="84"/>
    </row>
    <row r="20" spans="2:10" ht="30">
      <c r="B20" s="91" t="s">
        <v>285</v>
      </c>
      <c r="C20" s="92"/>
      <c r="D20" s="92"/>
      <c r="E20" s="92"/>
      <c r="F20" s="92"/>
      <c r="G20" s="92"/>
      <c r="H20" s="92"/>
      <c r="I20" s="92">
        <f t="shared" si="0"/>
        <v>0</v>
      </c>
      <c r="J20" s="84"/>
    </row>
    <row r="21" spans="1:10" ht="30">
      <c r="A21" s="93" t="s">
        <v>241</v>
      </c>
      <c r="B21" s="91" t="s">
        <v>286</v>
      </c>
      <c r="C21" s="94"/>
      <c r="D21" s="94"/>
      <c r="E21" s="92"/>
      <c r="F21" s="92"/>
      <c r="G21" s="92"/>
      <c r="H21" s="92"/>
      <c r="I21" s="92">
        <f t="shared" si="0"/>
        <v>0</v>
      </c>
      <c r="J21" s="84"/>
    </row>
    <row r="22" spans="1:10" ht="30">
      <c r="A22" s="93" t="s">
        <v>241</v>
      </c>
      <c r="B22" s="91" t="s">
        <v>287</v>
      </c>
      <c r="C22" s="92"/>
      <c r="D22" s="92"/>
      <c r="E22" s="92"/>
      <c r="F22" s="92"/>
      <c r="G22" s="92"/>
      <c r="H22" s="92"/>
      <c r="I22" s="92">
        <f t="shared" si="0"/>
        <v>0</v>
      </c>
      <c r="J22" s="84"/>
    </row>
    <row r="23" spans="2:10" ht="15">
      <c r="B23" s="91" t="s">
        <v>288</v>
      </c>
      <c r="C23" s="92"/>
      <c r="D23" s="92"/>
      <c r="E23" s="92"/>
      <c r="F23" s="92"/>
      <c r="G23" s="92"/>
      <c r="H23" s="92"/>
      <c r="I23" s="92">
        <f t="shared" si="0"/>
        <v>0</v>
      </c>
      <c r="J23" s="84"/>
    </row>
    <row r="24" spans="1:10" ht="30">
      <c r="A24" s="93" t="s">
        <v>241</v>
      </c>
      <c r="B24" s="91" t="s">
        <v>289</v>
      </c>
      <c r="C24" s="92"/>
      <c r="D24" s="92"/>
      <c r="E24" s="92"/>
      <c r="F24" s="92"/>
      <c r="G24" s="92"/>
      <c r="H24" s="92"/>
      <c r="I24" s="92">
        <f t="shared" si="0"/>
        <v>0</v>
      </c>
      <c r="J24" s="84"/>
    </row>
    <row r="25" spans="1:10" ht="15">
      <c r="A25" s="85" t="s">
        <v>241</v>
      </c>
      <c r="B25" s="91" t="s">
        <v>290</v>
      </c>
      <c r="C25" s="92"/>
      <c r="D25" s="92"/>
      <c r="E25" s="92"/>
      <c r="F25" s="92"/>
      <c r="G25" s="92"/>
      <c r="H25" s="92"/>
      <c r="I25" s="92">
        <f t="shared" si="0"/>
        <v>0</v>
      </c>
      <c r="J25" s="84"/>
    </row>
    <row r="26" spans="1:10" ht="30">
      <c r="A26" s="93" t="s">
        <v>241</v>
      </c>
      <c r="B26" s="91" t="s">
        <v>291</v>
      </c>
      <c r="C26" s="92"/>
      <c r="D26" s="92"/>
      <c r="E26" s="92"/>
      <c r="F26" s="92"/>
      <c r="G26" s="92"/>
      <c r="H26" s="92"/>
      <c r="I26" s="92">
        <f t="shared" si="0"/>
        <v>0</v>
      </c>
      <c r="J26" s="84"/>
    </row>
    <row r="27" spans="2:10" ht="15">
      <c r="B27" s="91" t="s">
        <v>292</v>
      </c>
      <c r="C27" s="92"/>
      <c r="D27" s="92"/>
      <c r="E27" s="92"/>
      <c r="F27" s="92"/>
      <c r="G27" s="92"/>
      <c r="H27" s="92"/>
      <c r="I27" s="92">
        <f t="shared" si="0"/>
        <v>0</v>
      </c>
      <c r="J27" s="84"/>
    </row>
    <row r="28" spans="2:10" ht="60">
      <c r="B28" s="91" t="s">
        <v>293</v>
      </c>
      <c r="C28" s="92"/>
      <c r="D28" s="92"/>
      <c r="E28" s="92"/>
      <c r="F28" s="92"/>
      <c r="G28" s="92"/>
      <c r="H28" s="92"/>
      <c r="I28" s="92">
        <f t="shared" si="0"/>
        <v>0</v>
      </c>
      <c r="J28" s="84"/>
    </row>
    <row r="29" spans="2:10" ht="15">
      <c r="B29" s="91" t="s">
        <v>294</v>
      </c>
      <c r="C29" s="92"/>
      <c r="D29" s="92"/>
      <c r="E29" s="92"/>
      <c r="F29" s="92"/>
      <c r="G29" s="92"/>
      <c r="H29" s="92"/>
      <c r="I29" s="92">
        <f t="shared" si="0"/>
        <v>0</v>
      </c>
      <c r="J29" s="84"/>
    </row>
    <row r="30" spans="2:10" ht="15">
      <c r="B30" s="91" t="s">
        <v>295</v>
      </c>
      <c r="C30" s="92"/>
      <c r="D30" s="92"/>
      <c r="E30" s="92"/>
      <c r="F30" s="92"/>
      <c r="G30" s="92"/>
      <c r="H30" s="92"/>
      <c r="I30" s="92">
        <f t="shared" si="0"/>
        <v>0</v>
      </c>
      <c r="J30" s="84"/>
    </row>
    <row r="31" spans="2:10" ht="30">
      <c r="B31" s="95" t="s">
        <v>296</v>
      </c>
      <c r="C31" s="92"/>
      <c r="D31" s="92"/>
      <c r="E31" s="92"/>
      <c r="F31" s="92"/>
      <c r="G31" s="92"/>
      <c r="H31" s="92"/>
      <c r="I31" s="92">
        <f t="shared" si="0"/>
        <v>0</v>
      </c>
      <c r="J31" s="84"/>
    </row>
    <row r="32" spans="2:10" ht="15">
      <c r="B32" s="91" t="s">
        <v>297</v>
      </c>
      <c r="C32" s="92"/>
      <c r="D32" s="92"/>
      <c r="E32" s="92"/>
      <c r="F32" s="92"/>
      <c r="G32" s="92"/>
      <c r="H32" s="92"/>
      <c r="I32" s="92">
        <f t="shared" si="0"/>
        <v>0</v>
      </c>
      <c r="J32" s="84"/>
    </row>
    <row r="33" spans="2:10" ht="15.75" customHeight="1">
      <c r="B33" s="91" t="s">
        <v>298</v>
      </c>
      <c r="C33" s="92"/>
      <c r="D33" s="92"/>
      <c r="E33" s="92"/>
      <c r="F33" s="92"/>
      <c r="G33" s="92"/>
      <c r="H33" s="92"/>
      <c r="I33" s="92">
        <f t="shared" si="0"/>
        <v>0</v>
      </c>
      <c r="J33" s="84"/>
    </row>
    <row r="34" spans="2:11" ht="21" customHeight="1">
      <c r="B34" s="91" t="s">
        <v>299</v>
      </c>
      <c r="C34" s="92"/>
      <c r="D34" s="92"/>
      <c r="E34" s="92"/>
      <c r="F34" s="92">
        <v>17081</v>
      </c>
      <c r="G34" s="92"/>
      <c r="H34" s="92"/>
      <c r="I34" s="92">
        <v>17081</v>
      </c>
      <c r="J34" s="84"/>
      <c r="K34" s="84"/>
    </row>
    <row r="35" spans="2:9" ht="32.25" customHeight="1">
      <c r="B35" s="91" t="s">
        <v>375</v>
      </c>
      <c r="C35" s="96">
        <v>3000003.17</v>
      </c>
      <c r="D35" s="96">
        <v>39</v>
      </c>
      <c r="E35" s="96">
        <v>139612</v>
      </c>
      <c r="F35" s="96">
        <f>F34+F16</f>
        <v>43065.459999999905</v>
      </c>
      <c r="G35" s="96">
        <v>0</v>
      </c>
      <c r="H35" s="96">
        <v>0</v>
      </c>
      <c r="I35" s="96">
        <f>SUM(C35:H35)</f>
        <v>3182719.63</v>
      </c>
    </row>
    <row r="36" spans="2:9" ht="45">
      <c r="B36" s="91" t="s">
        <v>300</v>
      </c>
      <c r="C36" s="92"/>
      <c r="D36" s="92"/>
      <c r="E36" s="94"/>
      <c r="F36" s="92"/>
      <c r="G36" s="92"/>
      <c r="H36" s="92"/>
      <c r="I36" s="92"/>
    </row>
    <row r="37" spans="2:9" ht="30">
      <c r="B37" s="91" t="s">
        <v>285</v>
      </c>
      <c r="C37" s="92"/>
      <c r="D37" s="92"/>
      <c r="E37" s="92"/>
      <c r="F37" s="92"/>
      <c r="G37" s="92"/>
      <c r="H37" s="92"/>
      <c r="I37" s="92">
        <f aca="true" t="shared" si="1" ref="I37:I51">SUM(C37:H37)</f>
        <v>0</v>
      </c>
    </row>
    <row r="38" spans="1:9" ht="45">
      <c r="A38" s="93" t="s">
        <v>241</v>
      </c>
      <c r="B38" s="91" t="s">
        <v>301</v>
      </c>
      <c r="C38" s="92"/>
      <c r="D38" s="92"/>
      <c r="E38" s="92"/>
      <c r="F38" s="92"/>
      <c r="G38" s="92"/>
      <c r="H38" s="92"/>
      <c r="I38" s="92">
        <f t="shared" si="1"/>
        <v>0</v>
      </c>
    </row>
    <row r="39" spans="1:9" ht="33" customHeight="1">
      <c r="A39" s="93" t="s">
        <v>241</v>
      </c>
      <c r="B39" s="91" t="s">
        <v>302</v>
      </c>
      <c r="C39" s="92"/>
      <c r="D39" s="92"/>
      <c r="E39" s="92"/>
      <c r="F39" s="92"/>
      <c r="G39" s="92"/>
      <c r="H39" s="92"/>
      <c r="I39" s="92">
        <f t="shared" si="1"/>
        <v>0</v>
      </c>
    </row>
    <row r="40" spans="2:9" ht="15">
      <c r="B40" s="91" t="s">
        <v>288</v>
      </c>
      <c r="C40" s="92"/>
      <c r="D40" s="92"/>
      <c r="E40" s="92"/>
      <c r="F40" s="92"/>
      <c r="G40" s="92"/>
      <c r="H40" s="92"/>
      <c r="I40" s="92">
        <f t="shared" si="1"/>
        <v>0</v>
      </c>
    </row>
    <row r="41" spans="1:9" ht="30">
      <c r="A41" s="93" t="s">
        <v>241</v>
      </c>
      <c r="B41" s="91" t="s">
        <v>303</v>
      </c>
      <c r="C41" s="94"/>
      <c r="D41" s="94"/>
      <c r="E41" s="92"/>
      <c r="F41" s="92"/>
      <c r="G41" s="92"/>
      <c r="H41" s="92"/>
      <c r="I41" s="92">
        <f>SUM(C41:H41)</f>
        <v>0</v>
      </c>
    </row>
    <row r="42" spans="1:9" ht="30">
      <c r="A42" s="93" t="s">
        <v>241</v>
      </c>
      <c r="B42" s="91" t="s">
        <v>304</v>
      </c>
      <c r="C42" s="92"/>
      <c r="D42" s="92"/>
      <c r="E42" s="92"/>
      <c r="F42" s="92"/>
      <c r="G42" s="92"/>
      <c r="H42" s="92"/>
      <c r="I42" s="92">
        <f t="shared" si="1"/>
        <v>0</v>
      </c>
    </row>
    <row r="43" spans="1:9" ht="30">
      <c r="A43" s="93" t="s">
        <v>241</v>
      </c>
      <c r="B43" s="91" t="s">
        <v>291</v>
      </c>
      <c r="C43" s="92"/>
      <c r="D43" s="92"/>
      <c r="E43" s="92"/>
      <c r="F43" s="92"/>
      <c r="G43" s="92"/>
      <c r="H43" s="92"/>
      <c r="I43" s="92">
        <f t="shared" si="1"/>
        <v>0</v>
      </c>
    </row>
    <row r="44" spans="2:9" ht="15">
      <c r="B44" s="91" t="s">
        <v>292</v>
      </c>
      <c r="C44" s="92"/>
      <c r="D44" s="92"/>
      <c r="E44" s="92"/>
      <c r="F44" s="92"/>
      <c r="G44" s="92"/>
      <c r="H44" s="92"/>
      <c r="I44" s="92">
        <f t="shared" si="1"/>
        <v>0</v>
      </c>
    </row>
    <row r="45" spans="2:9" ht="60">
      <c r="B45" s="91" t="s">
        <v>293</v>
      </c>
      <c r="C45" s="92"/>
      <c r="D45" s="92"/>
      <c r="E45" s="92"/>
      <c r="F45" s="92"/>
      <c r="G45" s="92"/>
      <c r="H45" s="92"/>
      <c r="I45" s="92">
        <f t="shared" si="1"/>
        <v>0</v>
      </c>
    </row>
    <row r="46" spans="2:9" ht="30">
      <c r="B46" s="91" t="s">
        <v>305</v>
      </c>
      <c r="C46" s="92"/>
      <c r="D46" s="92"/>
      <c r="E46" s="92"/>
      <c r="F46" s="92"/>
      <c r="G46" s="92"/>
      <c r="H46" s="92"/>
      <c r="I46" s="92">
        <f t="shared" si="1"/>
        <v>0</v>
      </c>
    </row>
    <row r="47" spans="2:9" ht="15">
      <c r="B47" s="91" t="s">
        <v>306</v>
      </c>
      <c r="C47" s="92"/>
      <c r="D47" s="92"/>
      <c r="E47" s="92"/>
      <c r="F47" s="92"/>
      <c r="G47" s="92"/>
      <c r="H47" s="92"/>
      <c r="I47" s="92">
        <f t="shared" si="1"/>
        <v>0</v>
      </c>
    </row>
    <row r="48" spans="2:9" ht="30">
      <c r="B48" s="95" t="s">
        <v>296</v>
      </c>
      <c r="C48" s="92"/>
      <c r="D48" s="92"/>
      <c r="E48" s="92"/>
      <c r="F48" s="92"/>
      <c r="G48" s="92"/>
      <c r="H48" s="92"/>
      <c r="I48" s="92">
        <f t="shared" si="1"/>
        <v>0</v>
      </c>
    </row>
    <row r="49" spans="2:9" ht="30">
      <c r="B49" s="91" t="s">
        <v>307</v>
      </c>
      <c r="C49" s="92"/>
      <c r="D49" s="92"/>
      <c r="E49" s="92"/>
      <c r="F49" s="92"/>
      <c r="G49" s="92"/>
      <c r="H49" s="92"/>
      <c r="I49" s="92">
        <f t="shared" si="1"/>
        <v>0</v>
      </c>
    </row>
    <row r="50" spans="2:9" ht="15">
      <c r="B50" s="91" t="s">
        <v>308</v>
      </c>
      <c r="C50" s="92"/>
      <c r="D50" s="92"/>
      <c r="E50" s="92"/>
      <c r="F50" s="92"/>
      <c r="G50" s="92"/>
      <c r="H50" s="92"/>
      <c r="I50" s="92">
        <f t="shared" si="1"/>
        <v>0</v>
      </c>
    </row>
    <row r="51" spans="2:9" ht="15">
      <c r="B51" s="91" t="s">
        <v>299</v>
      </c>
      <c r="C51" s="92"/>
      <c r="D51" s="92"/>
      <c r="E51" s="92"/>
      <c r="F51" s="94">
        <f>'BU'!E120</f>
        <v>4591.019999999986</v>
      </c>
      <c r="G51" s="92"/>
      <c r="H51" s="92"/>
      <c r="I51" s="92">
        <f t="shared" si="1"/>
        <v>4591.019999999986</v>
      </c>
    </row>
    <row r="52" spans="2:9" ht="18.75">
      <c r="B52" s="91" t="s">
        <v>376</v>
      </c>
      <c r="C52" s="96">
        <v>3000003.17</v>
      </c>
      <c r="D52" s="96">
        <v>39</v>
      </c>
      <c r="E52" s="96">
        <v>139612</v>
      </c>
      <c r="F52" s="96">
        <f>F35+F51</f>
        <v>47656.479999999894</v>
      </c>
      <c r="G52" s="96">
        <f>SUM(G35:G51)</f>
        <v>0</v>
      </c>
      <c r="H52" s="96">
        <f>SUM(H35:H51)</f>
        <v>0</v>
      </c>
      <c r="I52" s="96">
        <f>SUM(C52:H52)</f>
        <v>3187310.65</v>
      </c>
    </row>
    <row r="54" spans="2:9" ht="15" customHeight="1">
      <c r="B54" s="134" t="s">
        <v>309</v>
      </c>
      <c r="C54" s="135"/>
      <c r="D54" s="135"/>
      <c r="E54" s="135"/>
      <c r="F54" s="135"/>
      <c r="G54" s="135"/>
      <c r="H54" s="135"/>
      <c r="I54" s="135"/>
    </row>
    <row r="56" spans="2:7" ht="15">
      <c r="B56" s="85" t="s">
        <v>310</v>
      </c>
      <c r="D56" s="85" t="s">
        <v>311</v>
      </c>
      <c r="G56" s="85" t="s">
        <v>312</v>
      </c>
    </row>
    <row r="57" spans="4:7" ht="15">
      <c r="D57" s="85" t="s">
        <v>313</v>
      </c>
      <c r="G57" s="85" t="s">
        <v>242</v>
      </c>
    </row>
    <row r="58" spans="2:7" ht="15">
      <c r="B58" s="85" t="s">
        <v>377</v>
      </c>
      <c r="D58" s="85" t="s">
        <v>314</v>
      </c>
      <c r="G58" s="85" t="s">
        <v>315</v>
      </c>
    </row>
    <row r="61" spans="2:9" ht="15" customHeight="1">
      <c r="B61" s="136" t="s">
        <v>316</v>
      </c>
      <c r="C61" s="137"/>
      <c r="G61" s="138" t="s">
        <v>317</v>
      </c>
      <c r="H61" s="138"/>
      <c r="I61" s="138"/>
    </row>
    <row r="62" spans="2:9" ht="15">
      <c r="B62" s="139"/>
      <c r="C62" s="139"/>
      <c r="G62" s="138"/>
      <c r="H62" s="138"/>
      <c r="I62" s="138"/>
    </row>
  </sheetData>
  <sheetProtection password="E491" sheet="1" objects="1" scenarios="1"/>
  <mergeCells count="11">
    <mergeCell ref="C14:G14"/>
    <mergeCell ref="A5:I5"/>
    <mergeCell ref="C7:I7"/>
    <mergeCell ref="C9:I9"/>
    <mergeCell ref="A11:I11"/>
    <mergeCell ref="A12:I12"/>
    <mergeCell ref="B54:I54"/>
    <mergeCell ref="B61:C61"/>
    <mergeCell ref="G61:I61"/>
    <mergeCell ref="B62:C62"/>
    <mergeCell ref="G62:I6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2016-04-20T12:43:55Z</cp:lastPrinted>
  <dcterms:created xsi:type="dcterms:W3CDTF">2012-05-07T10:06:53Z</dcterms:created>
  <dcterms:modified xsi:type="dcterms:W3CDTF">2016-06-07T13:56:56Z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