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<sst xmlns="http://schemas.openxmlformats.org/spreadsheetml/2006/main" count="418" uniqueCount="355">
  <si>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</si>
  <si>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</si>
  <si>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</si>
  <si>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</si>
  <si>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</si>
  <si>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</si>
  <si>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</si>
  <si>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</si>
  <si>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</si>
  <si>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</si>
  <si>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</si>
  <si>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</si>
  <si>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</si>
  <si>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</si>
  <si>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</si>
  <si>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</si>
  <si>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</si>
  <si>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</si>
  <si>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</si>
  <si>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</si>
  <si>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</si>
  <si>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</si>
  <si>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</si>
  <si>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</si>
  <si>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</si>
  <si>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</si>
  <si>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</si>
  <si>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</si>
  <si>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</si>
  <si>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</si>
  <si>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</si>
  <si>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</si>
  <si>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</si>
  <si>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</si>
  <si>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</si>
  <si>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</si>
  <si>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</si>
  <si>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</si>
  <si>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</si>
  <si>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</si>
  <si>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</si>
  <si>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</si>
  <si>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</si>
  <si>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</si>
  <si>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</si>
  <si>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</si>
  <si>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</si>
  <si>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</si>
  <si>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</si>
  <si>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</si>
  <si>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</si>
  <si>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</si>
  <si>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</si>
  <si>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</si>
  <si>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</si>
  <si>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</si>
  <si>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</si>
  <si>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</si>
  <si>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</si>
  <si>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</si>
  <si>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</si>
  <si>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</si>
  <si>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</si>
  <si>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</si>
  <si>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</si>
  <si>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</si>
  <si>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</si>
  <si>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</si>
  <si>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</si>
  <si>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</si>
  <si>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</si>
  <si>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</si>
  <si>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</si>
  <si>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</si>
  <si>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</si>
  <si>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</si>
  <si>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</si>
  <si>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</si>
  <si>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</si>
  <si>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</si>
  <si>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</si>
  <si>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</si>
  <si>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</si>
  <si>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</si>
  <si>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</si>
  <si>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</si>
  <si>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</si>
  <si>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</si>
  <si>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</si>
  <si>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</si>
  <si>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</si>
  <si>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</si>
  <si>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</si>
  <si>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</si>
  <si>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</si>
  <si>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</si>
  <si>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</si>
  <si>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</si>
  <si>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</si>
  <si>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</si>
  <si>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</si>
  <si>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</si>
  <si>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</si>
  <si>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</si>
  <si>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</si>
  <si>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</si>
  <si>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</si>
  <si>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</si>
  <si>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</si>
  <si>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</si>
  <si>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</si>
  <si>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</si>
  <si>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</si>
  <si>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</si>
  <si>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</si>
  <si>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</si>
  <si>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</si>
  <si>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</si>
  <si>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</si>
  <si>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</si>
  <si>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</si>
  <si>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</si>
  <si>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</si>
  <si>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</si>
  <si>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</si>
  <si>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</si>
  <si>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</si>
  <si>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</si>
  <si>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</si>
  <si>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</si>
  <si>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</si>
  <si>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</si>
  <si>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</si>
  <si>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</si>
  <si>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</si>
  <si>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</si>
  <si>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</si>
  <si>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</si>
  <si>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</si>
  <si>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</si>
  <si>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</si>
  <si>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</si>
  <si>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</si>
  <si>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</si>
  <si>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</si>
  <si>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</si>
  <si>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</si>
  <si>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</si>
  <si>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</si>
  <si>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</si>
  <si>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</si>
  <si>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</si>
  <si>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</si>
  <si>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</si>
  <si>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</si>
  <si>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</si>
  <si>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</si>
  <si>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</si>
  <si>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</si>
  <si>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</si>
  <si>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</si>
  <si>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</si>
  <si>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</si>
  <si>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</si>
  <si>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</si>
  <si>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</si>
  <si>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</si>
  <si>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</si>
  <si>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</si>
  <si>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</si>
  <si>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</si>
  <si>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</si>
  <si>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</si>
  <si>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</si>
  <si>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</si>
  <si>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</si>
  <si>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</si>
  <si>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</si>
  <si>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</si>
  <si>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</si>
  <si>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</si>
  <si>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</si>
  <si>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</si>
  <si>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</si>
  <si>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</si>
  <si>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</si>
  <si>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</si>
  <si>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</si>
  <si>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</si>
  <si>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</si>
  <si>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</si>
  <si>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</si>
  <si>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</si>
  <si>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</si>
  <si>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</si>
  <si>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</si>
  <si>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</si>
  <si>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</si>
  <si>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</si>
  <si>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</si>
  <si>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</si>
  <si>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</si>
  <si>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</si>
  <si>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</si>
  <si>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</si>
  <si>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</si>
  <si>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</si>
  <si>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</si>
  <si>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</si>
  <si>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</si>
  <si>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</si>
  <si>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</si>
  <si>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</si>
  <si>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</si>
  <si>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</si>
  <si>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</si>
  <si>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</si>
  <si>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</si>
  <si>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</si>
  <si>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</si>
  <si>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</si>
  <si>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</si>
  <si>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</si>
  <si>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</si>
  <si>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</si>
  <si>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</si>
  <si>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</si>
  <si>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</si>
  <si>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</si>
  <si>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</si>
  <si>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</si>
  <si>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</si>
  <si>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</si>
  <si>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</si>
  <si>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</si>
  <si>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</si>
  <si>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</si>
  <si>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</si>
  <si>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</si>
  <si>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</si>
  <si>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</si>
  <si>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</si>
  <si>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</si>
  <si>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</si>
  <si>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</si>
  <si>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</si>
  <si>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</si>
  <si>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</si>
  <si>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</si>
  <si>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</si>
  <si>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</si>
  <si>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</si>
  <si>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</si>
  <si>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</si>
  <si>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</si>
  <si>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</si>
  <si>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</si>
  <si>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</si>
  <si>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</si>
  <si>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</si>
  <si>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</si>
  <si>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</si>
  <si>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</si>
  <si>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</si>
  <si>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</si>
  <si>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</si>
  <si>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</si>
  <si>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</si>
  <si>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</si>
  <si>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</si>
  <si>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</si>
  <si>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</si>
  <si>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</si>
  <si>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</si>
  <si>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</si>
  <si>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</si>
  <si>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</si>
  <si>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</si>
  <si>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</si>
  <si>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</si>
  <si>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</si>
  <si>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</si>
  <si>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</si>
  <si>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</si>
  <si>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</si>
  <si>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</si>
  <si>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</si>
  <si>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</si>
  <si>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</si>
  <si>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</si>
  <si>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</si>
  <si>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</si>
  <si>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</si>
  <si>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</si>
  <si>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</si>
  <si>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</si>
  <si>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</si>
  <si>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</si>
  <si>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</si>
  <si>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</si>
  <si>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</si>
  <si>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</si>
  <si>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</si>
  <si>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</si>
  <si>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</si>
  <si>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</si>
  <si>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</si>
  <si>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</si>
  <si>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</si>
  <si>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</si>
  <si>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</si>
  <si>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</si>
  <si>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</si>
  <si>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</si>
  <si>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</si>
  <si>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</si>
  <si>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</si>
  <si>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</si>
  <si>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</si>
  <si>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</si>
  <si>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</si>
  <si>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</si>
  <si>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</si>
  <si>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</si>
  <si>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</si>
  <si>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</si>
  <si>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</si>
  <si>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</si>
  <si>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</si>
  <si>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</si>
  <si>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</si>
  <si>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</si>
  <si>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</si>
  <si>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</si>
  <si>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</si>
  <si>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</si>
  <si>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</si>
  <si>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</si>
  <si>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</si>
  <si>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</si>
  <si>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</si>
  <si>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</si>
  <si>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</si>
  <si>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</si>
  <si>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</si>
  <si>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</si>
  <si>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</si>
  <si>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</si>
  <si>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</si>
  <si>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</si>
  <si>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</si>
  <si>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</si>
  <si>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od 01.01. do 30.09.2016.</t>
  </si>
  <si>
    <t>Datum, 19.10.2016.</t>
  </si>
  <si>
    <t>od  01.01. do 30.09.2016.</t>
  </si>
</sst>
</file>

<file path=xl/styles.xml><?xml version="1.0" encoding="utf-8"?>
<styleSheet xmlns="http://schemas.openxmlformats.org/spreadsheetml/2006/main">
  <numFmts count="1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#_-;\(#,###,000\);\-_;"/>
    <numFmt numFmtId="166" formatCode="_-* #,##0.0000\ _D_i_n_._-;\-* #,##0.00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3" fillId="34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/>
    </xf>
    <xf numFmtId="0" fontId="4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2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/>
      <protection locked="0"/>
    </xf>
    <xf numFmtId="165" fontId="3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3" fillId="0" borderId="0" xfId="0" applyNumberFormat="1" applyFont="1" applyAlignment="1" applyProtection="1">
      <alignment/>
      <protection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4" fontId="44" fillId="35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>
      <alignment vertical="center" wrapText="1"/>
    </xf>
    <xf numFmtId="4" fontId="44" fillId="34" borderId="10" xfId="0" applyNumberFormat="1" applyFont="1" applyFill="1" applyBorder="1" applyAlignment="1" applyProtection="1">
      <alignment/>
      <protection locked="0"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5" fillId="0" borderId="0" xfId="0" applyNumberFormat="1" applyFont="1" applyAlignment="1">
      <alignment/>
    </xf>
    <xf numFmtId="4" fontId="43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64" fontId="43" fillId="0" borderId="0" xfId="42" applyFont="1" applyAlignment="1">
      <alignment/>
    </xf>
    <xf numFmtId="166" fontId="43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12.28125" style="2" customWidth="1"/>
    <col min="9" max="9" width="12.28125" style="2" bestFit="1" customWidth="1"/>
    <col min="10" max="11" width="16.140625" style="2" bestFit="1" customWidth="1"/>
    <col min="12" max="16384" width="9.140625" style="2" customWidth="1"/>
  </cols>
  <sheetData>
    <row r="1" spans="1:5" ht="12.75">
      <c r="A1" s="148" t="s">
        <v>0</v>
      </c>
      <c r="B1" s="148"/>
      <c r="C1" s="1"/>
      <c r="D1" s="130"/>
      <c r="E1" s="95"/>
    </row>
    <row r="2" spans="1:5" ht="12.75">
      <c r="A2" s="148" t="s">
        <v>1</v>
      </c>
      <c r="B2" s="148"/>
      <c r="C2" s="1"/>
      <c r="D2" s="130"/>
      <c r="E2" s="95"/>
    </row>
    <row r="3" spans="1:5" ht="12.75">
      <c r="A3" s="148" t="s">
        <v>2</v>
      </c>
      <c r="B3" s="148"/>
      <c r="C3" s="1"/>
      <c r="D3" s="130"/>
      <c r="E3" s="95"/>
    </row>
    <row r="4" spans="1:5" ht="12.75">
      <c r="A4" s="148" t="s">
        <v>3</v>
      </c>
      <c r="B4" s="148"/>
      <c r="C4" s="1"/>
      <c r="D4" s="130"/>
      <c r="E4" s="95"/>
    </row>
    <row r="5" spans="1:5" ht="12.75">
      <c r="A5" s="149" t="s">
        <v>4</v>
      </c>
      <c r="B5" s="149"/>
      <c r="C5" s="149"/>
      <c r="D5" s="149"/>
      <c r="E5" s="149"/>
    </row>
    <row r="6" spans="1:5" ht="12.75">
      <c r="A6" s="147" t="s">
        <v>352</v>
      </c>
      <c r="B6" s="147"/>
      <c r="C6" s="147"/>
      <c r="D6" s="147"/>
      <c r="E6" s="147"/>
    </row>
    <row r="7" spans="1:5" ht="12.75">
      <c r="A7" s="149" t="s">
        <v>5</v>
      </c>
      <c r="B7" s="149"/>
      <c r="C7" s="149"/>
      <c r="D7" s="149"/>
      <c r="E7" s="149"/>
    </row>
    <row r="8" spans="1:5" ht="12.75">
      <c r="A8" s="150" t="s">
        <v>6</v>
      </c>
      <c r="B8" s="150" t="s">
        <v>7</v>
      </c>
      <c r="C8" s="150" t="s">
        <v>8</v>
      </c>
      <c r="D8" s="150" t="s">
        <v>9</v>
      </c>
      <c r="E8" s="150"/>
    </row>
    <row r="9" spans="1:5" ht="12.75">
      <c r="A9" s="150"/>
      <c r="B9" s="150"/>
      <c r="C9" s="150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6" ht="12" customHeight="1">
      <c r="A11" s="4" t="s">
        <v>12</v>
      </c>
      <c r="B11" s="79" t="s">
        <v>13</v>
      </c>
      <c r="C11" s="80"/>
      <c r="D11" s="133">
        <f>+D13+D15</f>
        <v>41746.00999999998</v>
      </c>
      <c r="E11" s="98"/>
      <c r="F11" s="17"/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269930.17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-228184.16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149874.68</v>
      </c>
      <c r="E16" s="98"/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f>421722.72+7784.02</f>
        <v>429506.74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19520.77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-299152.83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6702106.03</v>
      </c>
      <c r="E22" s="98"/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6652106.03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0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11" ht="12" customHeight="1">
      <c r="A33" s="8" t="s">
        <v>53</v>
      </c>
      <c r="B33" s="6" t="s">
        <v>54</v>
      </c>
      <c r="C33" s="5"/>
      <c r="D33" s="104"/>
      <c r="E33" s="99"/>
      <c r="J33" s="145"/>
      <c r="K33" s="145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11" ht="12" customHeight="1">
      <c r="A35" s="4" t="s">
        <v>12</v>
      </c>
      <c r="B35" s="7" t="s">
        <v>57</v>
      </c>
      <c r="C35" s="5"/>
      <c r="D35" s="104"/>
      <c r="E35" s="99"/>
      <c r="K35" s="146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3165000</v>
      </c>
      <c r="E39" s="98"/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6" ht="12" customHeight="1">
      <c r="A41" s="4" t="s">
        <v>67</v>
      </c>
      <c r="B41" s="6" t="s">
        <v>68</v>
      </c>
      <c r="C41" s="5"/>
      <c r="D41" s="104">
        <v>3165000</v>
      </c>
      <c r="E41" s="99"/>
      <c r="F41" s="17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2233357.1300000004</v>
      </c>
      <c r="E43" s="98"/>
    </row>
    <row r="44" spans="1:6" ht="12" customHeight="1">
      <c r="A44" s="4">
        <v>11</v>
      </c>
      <c r="B44" s="6" t="s">
        <v>71</v>
      </c>
      <c r="C44" s="5"/>
      <c r="D44" s="104">
        <v>156778.48</v>
      </c>
      <c r="E44" s="99"/>
      <c r="F44" s="17"/>
    </row>
    <row r="45" spans="1:6" ht="12" customHeight="1">
      <c r="A45" s="4" t="s">
        <v>12</v>
      </c>
      <c r="B45" s="6" t="s">
        <v>72</v>
      </c>
      <c r="C45" s="52"/>
      <c r="D45" s="134">
        <f>+SUM(D46:D52)</f>
        <v>2076578.6500000004</v>
      </c>
      <c r="E45" s="100"/>
      <c r="F45" s="17"/>
    </row>
    <row r="46" spans="1:8" ht="12" customHeight="1">
      <c r="A46" s="4">
        <v>12</v>
      </c>
      <c r="B46" s="6" t="s">
        <v>73</v>
      </c>
      <c r="C46" s="52"/>
      <c r="D46" s="134">
        <v>1547815.06</v>
      </c>
      <c r="E46" s="100"/>
      <c r="F46" s="17"/>
      <c r="H46" s="17"/>
    </row>
    <row r="47" spans="1:6" ht="12" customHeight="1">
      <c r="A47" s="4">
        <v>13</v>
      </c>
      <c r="B47" s="6" t="s">
        <v>74</v>
      </c>
      <c r="C47" s="52"/>
      <c r="D47" s="135"/>
      <c r="E47" s="100"/>
      <c r="F47" s="17"/>
    </row>
    <row r="48" spans="1:6" ht="12" customHeight="1">
      <c r="A48" s="4">
        <v>14</v>
      </c>
      <c r="B48" s="6" t="s">
        <v>75</v>
      </c>
      <c r="C48" s="52"/>
      <c r="D48" s="134">
        <v>431.8</v>
      </c>
      <c r="E48" s="100"/>
      <c r="F48" s="17"/>
    </row>
    <row r="49" spans="1:6" ht="12" customHeight="1">
      <c r="A49" s="4">
        <v>15</v>
      </c>
      <c r="B49" s="6" t="s">
        <v>76</v>
      </c>
      <c r="C49" s="52"/>
      <c r="D49" s="134">
        <v>153546.36</v>
      </c>
      <c r="E49" s="100"/>
      <c r="F49" s="17"/>
    </row>
    <row r="50" spans="1:6" ht="12" customHeight="1">
      <c r="A50" s="4">
        <v>16</v>
      </c>
      <c r="B50" s="6" t="s">
        <v>77</v>
      </c>
      <c r="C50" s="52"/>
      <c r="D50" s="134">
        <f>89458.52-84180.43</f>
        <v>5278.090000000011</v>
      </c>
      <c r="E50" s="100"/>
      <c r="F50" s="17"/>
    </row>
    <row r="51" spans="1:7" ht="12" customHeight="1">
      <c r="A51" s="4">
        <v>17</v>
      </c>
      <c r="B51" s="6" t="s">
        <v>78</v>
      </c>
      <c r="C51" s="52"/>
      <c r="D51" s="134">
        <f>368615.38+891.96</f>
        <v>369507.34</v>
      </c>
      <c r="E51" s="100"/>
      <c r="F51" s="17"/>
      <c r="G51" s="17"/>
    </row>
    <row r="52" spans="1:5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6" ht="12" customHeight="1">
      <c r="A53" s="8" t="s">
        <v>81</v>
      </c>
      <c r="B53" s="79" t="s">
        <v>82</v>
      </c>
      <c r="C53" s="140"/>
      <c r="D53" s="141">
        <v>2494630.14</v>
      </c>
      <c r="E53" s="103"/>
      <c r="F53" s="17"/>
    </row>
    <row r="54" spans="1:6" ht="12" customHeight="1">
      <c r="A54" s="4" t="s">
        <v>12</v>
      </c>
      <c r="B54" s="79" t="s">
        <v>83</v>
      </c>
      <c r="C54" s="80"/>
      <c r="D54" s="133">
        <f>+D55+D56</f>
        <v>2437322.0500000003</v>
      </c>
      <c r="E54" s="98"/>
      <c r="F54" s="17"/>
    </row>
    <row r="55" spans="1:5" ht="12" customHeight="1">
      <c r="A55" s="4">
        <v>192</v>
      </c>
      <c r="B55" s="6" t="s">
        <v>84</v>
      </c>
      <c r="C55" s="5"/>
      <c r="D55" s="104">
        <v>2107396.89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f>137554.34+23157.19+169213.63</f>
        <v>329925.16000000003</v>
      </c>
      <c r="E56" s="99"/>
    </row>
    <row r="57" spans="1:6" ht="12" customHeight="1">
      <c r="A57" s="4"/>
      <c r="B57" s="79" t="s">
        <v>87</v>
      </c>
      <c r="C57" s="80"/>
      <c r="D57" s="133">
        <v>87646.58</v>
      </c>
      <c r="E57" s="117"/>
      <c r="F57" s="17"/>
    </row>
    <row r="58" spans="1:9" ht="12" customHeight="1">
      <c r="A58" s="4"/>
      <c r="B58" s="79" t="s">
        <v>88</v>
      </c>
      <c r="C58" s="80"/>
      <c r="D58" s="133">
        <f>+D11+D16+D22+D39+D43+D53+D54+D57</f>
        <v>17311682.62</v>
      </c>
      <c r="E58" s="98"/>
      <c r="G58" s="17"/>
      <c r="H58" s="17"/>
      <c r="I58" s="17"/>
    </row>
    <row r="59" spans="1:7" ht="12" customHeight="1">
      <c r="A59" s="151" t="s">
        <v>89</v>
      </c>
      <c r="B59" s="151"/>
      <c r="C59" s="151"/>
      <c r="D59" s="151"/>
      <c r="E59" s="151"/>
      <c r="G59" s="17"/>
    </row>
    <row r="60" spans="1:7" ht="12" customHeight="1">
      <c r="A60" s="150" t="s">
        <v>6</v>
      </c>
      <c r="B60" s="150" t="s">
        <v>7</v>
      </c>
      <c r="C60" s="150" t="s">
        <v>8</v>
      </c>
      <c r="D60" s="150" t="s">
        <v>9</v>
      </c>
      <c r="E60" s="150"/>
      <c r="G60" s="17"/>
    </row>
    <row r="61" spans="1:5" ht="12" customHeight="1">
      <c r="A61" s="150"/>
      <c r="B61" s="150"/>
      <c r="C61" s="150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6" ht="12" customHeight="1">
      <c r="A64" s="3">
        <v>900</v>
      </c>
      <c r="B64" s="6" t="s">
        <v>91</v>
      </c>
      <c r="C64" s="5"/>
      <c r="D64" s="104">
        <v>8695000</v>
      </c>
      <c r="E64" s="99"/>
      <c r="F64" s="17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-4738833.81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-4738833.81</v>
      </c>
      <c r="E75" s="99"/>
    </row>
    <row r="76" spans="1:6" ht="12" customHeight="1">
      <c r="A76" s="3" t="s">
        <v>104</v>
      </c>
      <c r="B76" s="6" t="s">
        <v>105</v>
      </c>
      <c r="C76" s="5"/>
      <c r="D76" s="134">
        <f>-3593818.76-667232.85</f>
        <v>-4261051.609999999</v>
      </c>
      <c r="E76" s="99"/>
      <c r="F76" s="17"/>
    </row>
    <row r="77" spans="1:8" ht="12" customHeight="1">
      <c r="A77" s="3" t="s">
        <v>106</v>
      </c>
      <c r="B77" s="6" t="s">
        <v>107</v>
      </c>
      <c r="C77" s="52"/>
      <c r="D77" s="134">
        <v>-477782.2</v>
      </c>
      <c r="E77" s="99"/>
      <c r="H77" s="17"/>
    </row>
    <row r="78" spans="1:5" ht="12" customHeight="1">
      <c r="A78" s="3" t="s">
        <v>12</v>
      </c>
      <c r="B78" s="82" t="s">
        <v>108</v>
      </c>
      <c r="C78" s="80"/>
      <c r="D78" s="133">
        <f>+D79+D91</f>
        <v>11305802.150000002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11026907.940000001</v>
      </c>
      <c r="E79" s="99"/>
      <c r="I79" s="17"/>
    </row>
    <row r="80" spans="1:6" ht="12" customHeight="1">
      <c r="A80" s="3">
        <v>980</v>
      </c>
      <c r="B80" s="6" t="s">
        <v>110</v>
      </c>
      <c r="C80" s="5"/>
      <c r="D80" s="104">
        <v>6350242.07</v>
      </c>
      <c r="E80" s="99"/>
      <c r="F80" s="17"/>
    </row>
    <row r="81" spans="1:6" ht="12" customHeight="1">
      <c r="A81" s="3">
        <v>982</v>
      </c>
      <c r="B81" s="6" t="s">
        <v>111</v>
      </c>
      <c r="C81" s="5"/>
      <c r="D81" s="104">
        <v>1806433.01</v>
      </c>
      <c r="E81" s="99"/>
      <c r="F81" s="17"/>
    </row>
    <row r="82" spans="1:8" ht="12" customHeight="1">
      <c r="A82" s="3">
        <v>983</v>
      </c>
      <c r="B82" s="6" t="s">
        <v>112</v>
      </c>
      <c r="C82" s="5"/>
      <c r="D82" s="104">
        <v>2581893.48</v>
      </c>
      <c r="E82" s="99"/>
      <c r="F82" s="17"/>
      <c r="H82" s="17"/>
    </row>
    <row r="83" spans="1:6" ht="12" customHeight="1">
      <c r="A83" s="3">
        <v>984</v>
      </c>
      <c r="B83" s="6" t="s">
        <v>113</v>
      </c>
      <c r="C83" s="5"/>
      <c r="D83" s="104">
        <v>288339.38</v>
      </c>
      <c r="E83" s="99"/>
      <c r="F83" s="17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6" ht="12" customHeight="1">
      <c r="A91" s="3" t="s">
        <v>12</v>
      </c>
      <c r="B91" s="6" t="s">
        <v>122</v>
      </c>
      <c r="C91" s="5"/>
      <c r="D91" s="134">
        <f>+D93+D92</f>
        <v>278894.21</v>
      </c>
      <c r="E91" s="100"/>
      <c r="F91" s="17"/>
    </row>
    <row r="92" spans="1:5" ht="12" customHeight="1">
      <c r="A92" s="3">
        <v>960</v>
      </c>
      <c r="B92" s="6" t="s">
        <v>123</v>
      </c>
      <c r="C92" s="5"/>
      <c r="D92" s="134">
        <v>4409.95</v>
      </c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274484.26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1755401.2299999997</v>
      </c>
      <c r="E94" s="103"/>
    </row>
    <row r="95" spans="1:6" ht="12" customHeight="1">
      <c r="A95" s="3">
        <v>22</v>
      </c>
      <c r="B95" s="51" t="s">
        <v>126</v>
      </c>
      <c r="C95" s="52"/>
      <c r="D95" s="134">
        <v>10695.6</v>
      </c>
      <c r="E95" s="100"/>
      <c r="F95" s="17"/>
    </row>
    <row r="96" spans="1:6" ht="12" customHeight="1">
      <c r="A96" s="3">
        <v>23</v>
      </c>
      <c r="B96" s="51" t="s">
        <v>127</v>
      </c>
      <c r="C96" s="52"/>
      <c r="D96" s="134">
        <v>748357.25</v>
      </c>
      <c r="E96" s="100"/>
      <c r="F96" s="17"/>
    </row>
    <row r="97" spans="1:6" ht="12" customHeight="1">
      <c r="A97" s="3">
        <v>24</v>
      </c>
      <c r="B97" s="51" t="s">
        <v>128</v>
      </c>
      <c r="C97" s="52"/>
      <c r="D97" s="134">
        <v>2026.2</v>
      </c>
      <c r="E97" s="100"/>
      <c r="F97" s="17"/>
    </row>
    <row r="98" spans="1:6" ht="12" customHeight="1">
      <c r="A98" s="3">
        <v>25</v>
      </c>
      <c r="B98" s="51" t="s">
        <v>129</v>
      </c>
      <c r="C98" s="52"/>
      <c r="D98" s="134">
        <v>117571.59</v>
      </c>
      <c r="E98" s="100"/>
      <c r="F98" s="17"/>
    </row>
    <row r="99" spans="1:6" ht="12" customHeight="1">
      <c r="A99" s="3">
        <v>26</v>
      </c>
      <c r="B99" s="51" t="s">
        <v>130</v>
      </c>
      <c r="C99" s="52"/>
      <c r="D99" s="134">
        <v>800363.95</v>
      </c>
      <c r="E99" s="100"/>
      <c r="F99" s="17"/>
    </row>
    <row r="100" spans="1:6" ht="12" customHeight="1">
      <c r="A100" s="3">
        <v>21</v>
      </c>
      <c r="B100" s="51" t="s">
        <v>131</v>
      </c>
      <c r="C100" s="52"/>
      <c r="D100" s="134">
        <v>14720.38</v>
      </c>
      <c r="E100" s="100"/>
      <c r="F100" s="17"/>
    </row>
    <row r="101" spans="1:6" ht="12" customHeight="1">
      <c r="A101" s="3" t="s">
        <v>132</v>
      </c>
      <c r="B101" s="51" t="s">
        <v>133</v>
      </c>
      <c r="C101" s="52"/>
      <c r="D101" s="134">
        <v>61666.26</v>
      </c>
      <c r="E101" s="100"/>
      <c r="F101" s="17"/>
    </row>
    <row r="102" spans="1:9" ht="12" customHeight="1">
      <c r="A102" s="3" t="s">
        <v>12</v>
      </c>
      <c r="B102" s="82" t="s">
        <v>134</v>
      </c>
      <c r="C102" s="80"/>
      <c r="D102" s="133">
        <f>+D105</f>
        <v>0</v>
      </c>
      <c r="E102" s="103"/>
      <c r="I102" s="17"/>
    </row>
    <row r="103" spans="1:9" ht="12" customHeight="1">
      <c r="A103" s="3">
        <v>950.951</v>
      </c>
      <c r="B103" s="6" t="s">
        <v>135</v>
      </c>
      <c r="C103" s="5"/>
      <c r="D103" s="104"/>
      <c r="E103" s="99"/>
      <c r="I103" s="17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9" ht="12" customHeight="1">
      <c r="A105" s="3" t="s">
        <v>137</v>
      </c>
      <c r="B105" s="6" t="s">
        <v>138</v>
      </c>
      <c r="C105" s="5"/>
      <c r="D105" s="104"/>
      <c r="E105" s="99"/>
      <c r="I105" s="17"/>
    </row>
    <row r="106" spans="1:8" ht="12" customHeight="1">
      <c r="A106" s="3">
        <v>957</v>
      </c>
      <c r="B106" s="6" t="s">
        <v>139</v>
      </c>
      <c r="C106" s="5"/>
      <c r="D106" s="104"/>
      <c r="E106" s="99"/>
      <c r="H106" s="17"/>
    </row>
    <row r="107" spans="1:7" ht="12" customHeight="1">
      <c r="A107" s="3">
        <v>969</v>
      </c>
      <c r="B107" s="82" t="s">
        <v>140</v>
      </c>
      <c r="C107" s="80"/>
      <c r="D107" s="133">
        <v>294313.05</v>
      </c>
      <c r="E107" s="103"/>
      <c r="F107" s="17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17311682.620000005</v>
      </c>
      <c r="E108" s="103"/>
      <c r="G108" s="17"/>
      <c r="H108" s="17"/>
      <c r="I108" s="17"/>
    </row>
    <row r="109" ht="6" customHeight="1"/>
    <row r="110" spans="1:9" ht="12.75">
      <c r="A110" s="152" t="s">
        <v>142</v>
      </c>
      <c r="B110" s="152"/>
      <c r="G110" s="17"/>
      <c r="I110" s="116"/>
    </row>
    <row r="111" spans="1:2" ht="17.25" customHeight="1">
      <c r="A111" s="152" t="s">
        <v>143</v>
      </c>
      <c r="B111" s="152"/>
    </row>
    <row r="112" spans="1:2" ht="12.75">
      <c r="A112" s="152" t="s">
        <v>144</v>
      </c>
      <c r="B112" s="152"/>
    </row>
    <row r="113" spans="1:7" ht="12.75">
      <c r="A113" s="152" t="s">
        <v>353</v>
      </c>
      <c r="B113" s="152"/>
      <c r="G113" s="17"/>
    </row>
  </sheetData>
  <sheetProtection/>
  <mergeCells count="20"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orientation="landscape" paperSize="9" scale="85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13.140625" style="94" customWidth="1"/>
    <col min="7" max="7" width="11.28125" style="94" bestFit="1" customWidth="1"/>
    <col min="8" max="8" width="11.8515625" style="94" bestFit="1" customWidth="1"/>
    <col min="9" max="9" width="11.28125" style="94" bestFit="1" customWidth="1"/>
    <col min="10" max="10" width="11.8515625" style="58" bestFit="1" customWidth="1"/>
    <col min="11" max="16384" width="9.140625" style="57" customWidth="1"/>
  </cols>
  <sheetData>
    <row r="1" spans="1:5" ht="12.75">
      <c r="A1" s="158" t="s">
        <v>0</v>
      </c>
      <c r="B1" s="158"/>
      <c r="C1" s="120"/>
      <c r="D1" s="121"/>
      <c r="E1" s="121"/>
    </row>
    <row r="2" spans="1:5" ht="12.75">
      <c r="A2" s="158" t="s">
        <v>1</v>
      </c>
      <c r="B2" s="158"/>
      <c r="C2" s="120"/>
      <c r="D2" s="121"/>
      <c r="E2" s="121"/>
    </row>
    <row r="3" spans="1:5" ht="12.75">
      <c r="A3" s="158" t="s">
        <v>2</v>
      </c>
      <c r="B3" s="158"/>
      <c r="C3" s="120"/>
      <c r="D3" s="121"/>
      <c r="E3" s="121"/>
    </row>
    <row r="4" spans="1:5" ht="12.75">
      <c r="A4" s="158" t="s">
        <v>3</v>
      </c>
      <c r="B4" s="158"/>
      <c r="C4" s="120"/>
      <c r="D4" s="121"/>
      <c r="E4" s="121"/>
    </row>
    <row r="5" spans="1:5" ht="12.75">
      <c r="A5" s="159" t="s">
        <v>231</v>
      </c>
      <c r="B5" s="159"/>
      <c r="C5" s="159"/>
      <c r="D5" s="159"/>
      <c r="E5" s="159"/>
    </row>
    <row r="6" spans="1:5" ht="12.75">
      <c r="A6" s="157" t="s">
        <v>354</v>
      </c>
      <c r="B6" s="157"/>
      <c r="C6" s="157"/>
      <c r="D6" s="157"/>
      <c r="E6" s="157"/>
    </row>
    <row r="7" spans="1:5" ht="12.75">
      <c r="A7" s="153" t="s">
        <v>6</v>
      </c>
      <c r="B7" s="153"/>
      <c r="C7" s="153" t="s">
        <v>176</v>
      </c>
      <c r="D7" s="154" t="s">
        <v>177</v>
      </c>
      <c r="E7" s="154"/>
    </row>
    <row r="8" spans="1:5" ht="12.75">
      <c r="A8" s="153"/>
      <c r="B8" s="153"/>
      <c r="C8" s="153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6539388.33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6201060.37</v>
      </c>
      <c r="E11" s="86"/>
    </row>
    <row r="12" spans="1:5" ht="12" customHeight="1">
      <c r="A12" s="20">
        <v>750</v>
      </c>
      <c r="B12" s="15" t="s">
        <v>234</v>
      </c>
      <c r="C12" s="83"/>
      <c r="D12" s="110">
        <v>7894498.28</v>
      </c>
      <c r="E12" s="88"/>
    </row>
    <row r="13" spans="1:5" ht="12" customHeight="1">
      <c r="A13" s="20">
        <v>752</v>
      </c>
      <c r="B13" s="15" t="s">
        <v>235</v>
      </c>
      <c r="C13" s="83"/>
      <c r="D13" s="110"/>
      <c r="E13" s="88"/>
    </row>
    <row r="14" spans="1:5" ht="12" customHeight="1">
      <c r="A14" s="20">
        <v>753</v>
      </c>
      <c r="B14" s="15" t="s">
        <v>236</v>
      </c>
      <c r="C14" s="83"/>
      <c r="D14" s="110"/>
      <c r="E14" s="88"/>
    </row>
    <row r="15" spans="1:5" ht="12" customHeight="1">
      <c r="A15" s="20">
        <v>754</v>
      </c>
      <c r="B15" s="15" t="s">
        <v>237</v>
      </c>
      <c r="C15" s="83"/>
      <c r="D15" s="110"/>
      <c r="E15" s="88"/>
    </row>
    <row r="16" spans="1:5" ht="12" customHeight="1">
      <c r="A16" s="20">
        <v>755</v>
      </c>
      <c r="B16" s="15" t="s">
        <v>238</v>
      </c>
      <c r="C16" s="83"/>
      <c r="D16" s="110">
        <v>-1455086.91</v>
      </c>
      <c r="E16" s="88"/>
    </row>
    <row r="17" spans="1:5" ht="12" customHeight="1">
      <c r="A17" s="20">
        <v>756</v>
      </c>
      <c r="B17" s="15" t="s">
        <v>239</v>
      </c>
      <c r="C17" s="83"/>
      <c r="D17" s="110">
        <v>-55017.47</v>
      </c>
      <c r="E17" s="88"/>
    </row>
    <row r="18" spans="1:5" ht="12" customHeight="1">
      <c r="A18" s="20">
        <v>757</v>
      </c>
      <c r="B18" s="15" t="s">
        <v>240</v>
      </c>
      <c r="C18" s="83"/>
      <c r="D18" s="110"/>
      <c r="E18" s="88"/>
    </row>
    <row r="19" spans="1:5" ht="12" customHeight="1">
      <c r="A19" s="20">
        <v>758</v>
      </c>
      <c r="B19" s="15" t="s">
        <v>241</v>
      </c>
      <c r="C19" s="83"/>
      <c r="D19" s="110">
        <v>-183333.53</v>
      </c>
      <c r="E19" s="88"/>
    </row>
    <row r="20" spans="1:5" ht="12" customHeight="1">
      <c r="A20" s="20"/>
      <c r="B20" s="76" t="s">
        <v>242</v>
      </c>
      <c r="C20" s="77"/>
      <c r="D20" s="108">
        <f>+D21+D24</f>
        <v>338327.95999999996</v>
      </c>
      <c r="E20" s="86"/>
    </row>
    <row r="21" spans="1:5" ht="12" customHeight="1">
      <c r="A21" s="20">
        <v>760</v>
      </c>
      <c r="B21" s="15" t="s">
        <v>243</v>
      </c>
      <c r="C21" s="83"/>
      <c r="D21" s="110">
        <v>164220</v>
      </c>
      <c r="E21" s="88"/>
    </row>
    <row r="22" spans="1:5" ht="12" customHeight="1">
      <c r="A22" s="20">
        <v>764</v>
      </c>
      <c r="B22" s="15" t="s">
        <v>244</v>
      </c>
      <c r="C22" s="83"/>
      <c r="D22" s="110"/>
      <c r="E22" s="88"/>
    </row>
    <row r="23" spans="1:5" ht="12" customHeight="1">
      <c r="A23" s="20">
        <v>768</v>
      </c>
      <c r="B23" s="15" t="s">
        <v>245</v>
      </c>
      <c r="C23" s="83"/>
      <c r="D23" s="110"/>
      <c r="E23" s="88"/>
    </row>
    <row r="24" spans="1:5" ht="12" customHeight="1">
      <c r="A24" s="20">
        <v>769</v>
      </c>
      <c r="B24" s="15" t="s">
        <v>246</v>
      </c>
      <c r="C24" s="83"/>
      <c r="D24" s="110">
        <v>174107.96</v>
      </c>
      <c r="E24" s="88"/>
    </row>
    <row r="25" spans="1:7" ht="12" customHeight="1">
      <c r="A25" s="20"/>
      <c r="B25" s="76" t="s">
        <v>247</v>
      </c>
      <c r="C25" s="77"/>
      <c r="D25" s="108">
        <f>+D26+D37+D43</f>
        <v>4091527.0060718656</v>
      </c>
      <c r="E25" s="86"/>
      <c r="G25" s="122"/>
    </row>
    <row r="26" spans="1:5" ht="12" customHeight="1">
      <c r="A26" s="20"/>
      <c r="B26" s="76" t="s">
        <v>248</v>
      </c>
      <c r="C26" s="77"/>
      <c r="D26" s="108">
        <f>+SUM(D27:D36)</f>
        <v>3068554.5160718653</v>
      </c>
      <c r="E26" s="86"/>
    </row>
    <row r="27" spans="1:5" ht="12" customHeight="1">
      <c r="A27" s="20">
        <v>400</v>
      </c>
      <c r="B27" s="15" t="s">
        <v>249</v>
      </c>
      <c r="C27" s="83"/>
      <c r="D27" s="110">
        <v>3131161.61</v>
      </c>
      <c r="E27" s="88"/>
    </row>
    <row r="28" spans="1:5" ht="12" customHeight="1">
      <c r="A28" s="20"/>
      <c r="B28" s="15" t="s">
        <v>250</v>
      </c>
      <c r="C28" s="83"/>
      <c r="D28" s="110">
        <v>195576.56607186556</v>
      </c>
      <c r="E28" s="88"/>
    </row>
    <row r="29" spans="1:5" ht="12" customHeight="1">
      <c r="A29" s="20">
        <v>402</v>
      </c>
      <c r="B29" s="15" t="s">
        <v>251</v>
      </c>
      <c r="C29" s="83"/>
      <c r="D29" s="110">
        <v>-94793.11</v>
      </c>
      <c r="E29" s="88"/>
    </row>
    <row r="30" spans="1:5" ht="12" customHeight="1">
      <c r="A30" s="20">
        <v>403</v>
      </c>
      <c r="B30" s="15" t="s">
        <v>252</v>
      </c>
      <c r="C30" s="83"/>
      <c r="D30" s="110"/>
      <c r="E30" s="88"/>
    </row>
    <row r="31" spans="1:5" ht="12" customHeight="1">
      <c r="A31" s="20">
        <v>404</v>
      </c>
      <c r="B31" s="15" t="s">
        <v>253</v>
      </c>
      <c r="C31" s="83"/>
      <c r="D31" s="110">
        <v>-436291.99</v>
      </c>
      <c r="E31" s="88"/>
    </row>
    <row r="32" spans="1:5" ht="12" customHeight="1">
      <c r="A32" s="20">
        <v>405</v>
      </c>
      <c r="B32" s="15" t="s">
        <v>254</v>
      </c>
      <c r="C32" s="83"/>
      <c r="D32" s="110">
        <v>-228447.93</v>
      </c>
      <c r="E32" s="88"/>
    </row>
    <row r="33" spans="1:5" ht="12" customHeight="1">
      <c r="A33" s="20">
        <v>406</v>
      </c>
      <c r="B33" s="15" t="s">
        <v>255</v>
      </c>
      <c r="C33" s="83"/>
      <c r="D33" s="110">
        <v>52592.63</v>
      </c>
      <c r="E33" s="88"/>
    </row>
    <row r="34" spans="1:5" ht="12" customHeight="1">
      <c r="A34" s="20">
        <v>407</v>
      </c>
      <c r="B34" s="15" t="s">
        <v>256</v>
      </c>
      <c r="C34" s="83"/>
      <c r="D34" s="110">
        <v>434152.24</v>
      </c>
      <c r="E34" s="88"/>
    </row>
    <row r="35" spans="1:5" ht="12" customHeight="1">
      <c r="A35" s="20">
        <v>408</v>
      </c>
      <c r="B35" s="15" t="s">
        <v>257</v>
      </c>
      <c r="C35" s="83"/>
      <c r="D35" s="110">
        <v>-29988</v>
      </c>
      <c r="E35" s="88"/>
    </row>
    <row r="36" spans="1:5" ht="12" customHeight="1">
      <c r="A36" s="20">
        <v>409</v>
      </c>
      <c r="B36" s="15" t="s">
        <v>258</v>
      </c>
      <c r="C36" s="83"/>
      <c r="D36" s="110">
        <v>44592.5</v>
      </c>
      <c r="E36" s="88"/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1022972.49</v>
      </c>
      <c r="E43" s="86"/>
    </row>
    <row r="44" spans="1:5" ht="12" customHeight="1">
      <c r="A44" s="20">
        <v>420</v>
      </c>
      <c r="B44" s="15" t="s">
        <v>268</v>
      </c>
      <c r="C44" s="83"/>
      <c r="D44" s="110">
        <v>105567.93</v>
      </c>
      <c r="E44" s="88"/>
    </row>
    <row r="45" spans="1:5" ht="12" customHeight="1">
      <c r="A45" s="20">
        <v>421</v>
      </c>
      <c r="B45" s="15" t="s">
        <v>269</v>
      </c>
      <c r="C45" s="83"/>
      <c r="D45" s="110"/>
      <c r="E45" s="88"/>
    </row>
    <row r="46" spans="1:7" ht="12" customHeight="1">
      <c r="A46" s="20">
        <v>422</v>
      </c>
      <c r="B46" s="15" t="s">
        <v>270</v>
      </c>
      <c r="C46" s="83"/>
      <c r="D46" s="110">
        <v>183180.78</v>
      </c>
      <c r="E46" s="88"/>
      <c r="G46" s="123"/>
    </row>
    <row r="47" spans="1:5" ht="12" customHeight="1">
      <c r="A47" s="20">
        <v>423</v>
      </c>
      <c r="B47" s="15" t="s">
        <v>271</v>
      </c>
      <c r="C47" s="83"/>
      <c r="D47" s="110">
        <v>77668.83</v>
      </c>
      <c r="E47" s="88"/>
    </row>
    <row r="48" spans="1:6" ht="12" customHeight="1">
      <c r="A48" s="20">
        <v>424</v>
      </c>
      <c r="B48" s="15" t="s">
        <v>272</v>
      </c>
      <c r="C48" s="83"/>
      <c r="D48" s="110">
        <v>200634.5</v>
      </c>
      <c r="E48" s="88"/>
      <c r="F48" s="125"/>
    </row>
    <row r="49" spans="1:7" ht="12" customHeight="1">
      <c r="A49" s="20">
        <v>425.429</v>
      </c>
      <c r="B49" s="15" t="s">
        <v>273</v>
      </c>
      <c r="C49" s="83"/>
      <c r="D49" s="110">
        <v>455920.45</v>
      </c>
      <c r="E49" s="88"/>
      <c r="G49" s="124"/>
    </row>
    <row r="50" spans="1:7" ht="12" customHeight="1">
      <c r="A50" s="20">
        <v>460</v>
      </c>
      <c r="B50" s="15" t="s">
        <v>274</v>
      </c>
      <c r="C50" s="83"/>
      <c r="D50" s="110"/>
      <c r="E50" s="88"/>
      <c r="G50" s="124"/>
    </row>
    <row r="51" spans="1:6" ht="12" customHeight="1">
      <c r="A51" s="20">
        <v>463</v>
      </c>
      <c r="B51" s="15" t="s">
        <v>275</v>
      </c>
      <c r="C51" s="14"/>
      <c r="D51" s="110"/>
      <c r="E51" s="88"/>
      <c r="F51" s="125"/>
    </row>
    <row r="52" spans="1:5" ht="12" customHeight="1">
      <c r="A52" s="20">
        <v>462.469</v>
      </c>
      <c r="B52" s="15" t="s">
        <v>276</v>
      </c>
      <c r="C52" s="14"/>
      <c r="D52" s="110"/>
      <c r="E52" s="87"/>
    </row>
    <row r="53" spans="1:5" ht="12" customHeight="1">
      <c r="A53" s="20"/>
      <c r="B53" s="76" t="s">
        <v>277</v>
      </c>
      <c r="C53" s="77"/>
      <c r="D53" s="108">
        <f>+D10-D25</f>
        <v>2447861.3239281345</v>
      </c>
      <c r="E53" s="86"/>
    </row>
    <row r="54" spans="1:6" ht="12" customHeight="1">
      <c r="A54" s="20"/>
      <c r="B54" s="76" t="s">
        <v>278</v>
      </c>
      <c r="C54" s="77"/>
      <c r="D54" s="108">
        <f>+D55+D56+D57+D58+D62+D67+D74-D75</f>
        <v>3064689.265079549</v>
      </c>
      <c r="E54" s="86"/>
      <c r="F54" s="125"/>
    </row>
    <row r="55" spans="1:9" ht="12" customHeight="1">
      <c r="A55" s="20"/>
      <c r="B55" s="76" t="s">
        <v>279</v>
      </c>
      <c r="C55" s="77"/>
      <c r="D55" s="108">
        <v>2615094.5750795496</v>
      </c>
      <c r="E55" s="86"/>
      <c r="F55" s="125"/>
      <c r="G55" s="143"/>
      <c r="H55" s="144"/>
      <c r="I55" s="125"/>
    </row>
    <row r="56" spans="1:9" ht="12" customHeight="1">
      <c r="A56" s="20"/>
      <c r="B56" s="76" t="s">
        <v>280</v>
      </c>
      <c r="C56" s="77"/>
      <c r="D56" s="108">
        <v>0</v>
      </c>
      <c r="E56" s="86"/>
      <c r="F56" s="125"/>
      <c r="G56" s="143"/>
      <c r="H56" s="144"/>
      <c r="I56" s="125"/>
    </row>
    <row r="57" spans="1:9" ht="12" customHeight="1">
      <c r="A57" s="20"/>
      <c r="B57" s="76" t="s">
        <v>281</v>
      </c>
      <c r="C57" s="77"/>
      <c r="D57" s="108">
        <v>64814</v>
      </c>
      <c r="E57" s="86"/>
      <c r="F57" s="125"/>
      <c r="G57" s="143"/>
      <c r="H57" s="144"/>
      <c r="I57" s="125"/>
    </row>
    <row r="58" spans="1:9" ht="12" customHeight="1">
      <c r="A58" s="19"/>
      <c r="B58" s="76" t="s">
        <v>282</v>
      </c>
      <c r="C58" s="77"/>
      <c r="D58" s="108">
        <f>+D59+D60+D61</f>
        <v>426974.02999999997</v>
      </c>
      <c r="E58" s="86"/>
      <c r="F58" s="125"/>
      <c r="G58" s="143"/>
      <c r="H58" s="144"/>
      <c r="I58" s="125"/>
    </row>
    <row r="59" spans="1:9" ht="12" customHeight="1">
      <c r="A59" s="20"/>
      <c r="B59" s="15" t="s">
        <v>283</v>
      </c>
      <c r="C59" s="14"/>
      <c r="D59" s="110">
        <v>254227.43</v>
      </c>
      <c r="E59" s="88"/>
      <c r="F59" s="125"/>
      <c r="G59" s="143"/>
      <c r="H59" s="144"/>
      <c r="I59" s="125"/>
    </row>
    <row r="60" spans="1:9" ht="12" customHeight="1">
      <c r="A60" s="20"/>
      <c r="B60" s="15" t="s">
        <v>284</v>
      </c>
      <c r="C60" s="14"/>
      <c r="D60" s="110">
        <v>165100.27</v>
      </c>
      <c r="E60" s="88"/>
      <c r="F60" s="125"/>
      <c r="G60" s="143"/>
      <c r="H60" s="144"/>
      <c r="I60" s="125"/>
    </row>
    <row r="61" spans="1:9" ht="12" customHeight="1">
      <c r="A61" s="20"/>
      <c r="B61" s="15" t="s">
        <v>285</v>
      </c>
      <c r="C61" s="14"/>
      <c r="D61" s="110">
        <v>7646.33</v>
      </c>
      <c r="E61" s="88"/>
      <c r="F61" s="125"/>
      <c r="G61" s="143"/>
      <c r="H61" s="144"/>
      <c r="I61" s="125"/>
    </row>
    <row r="62" spans="1:9" ht="12" customHeight="1">
      <c r="A62" s="19"/>
      <c r="B62" s="76" t="s">
        <v>286</v>
      </c>
      <c r="C62" s="77"/>
      <c r="D62" s="108">
        <f>SUM(D63:D66)</f>
        <v>39171.42</v>
      </c>
      <c r="E62" s="86"/>
      <c r="F62" s="125"/>
      <c r="G62" s="143"/>
      <c r="H62" s="144"/>
      <c r="I62" s="125"/>
    </row>
    <row r="63" spans="1:9" ht="12" customHeight="1">
      <c r="A63" s="20"/>
      <c r="B63" s="24" t="s">
        <v>287</v>
      </c>
      <c r="C63" s="23"/>
      <c r="D63" s="118">
        <v>4683.5</v>
      </c>
      <c r="E63" s="89"/>
      <c r="G63" s="143"/>
      <c r="H63" s="144"/>
      <c r="I63" s="125"/>
    </row>
    <row r="64" spans="1:9" ht="12" customHeight="1">
      <c r="A64" s="20"/>
      <c r="B64" s="15" t="s">
        <v>288</v>
      </c>
      <c r="C64" s="14"/>
      <c r="D64" s="109">
        <v>23215.14</v>
      </c>
      <c r="E64" s="87"/>
      <c r="G64" s="143"/>
      <c r="H64" s="144"/>
      <c r="I64" s="125"/>
    </row>
    <row r="65" spans="1:9" ht="12" customHeight="1">
      <c r="A65" s="20"/>
      <c r="B65" s="15" t="s">
        <v>289</v>
      </c>
      <c r="C65" s="14"/>
      <c r="D65" s="109">
        <v>6110.63</v>
      </c>
      <c r="E65" s="87"/>
      <c r="G65" s="143"/>
      <c r="H65" s="144"/>
      <c r="I65" s="125"/>
    </row>
    <row r="66" spans="1:9" ht="12" customHeight="1">
      <c r="A66" s="20"/>
      <c r="B66" s="15" t="s">
        <v>290</v>
      </c>
      <c r="C66" s="14"/>
      <c r="D66" s="109">
        <v>5162.15</v>
      </c>
      <c r="E66" s="87"/>
      <c r="G66" s="143"/>
      <c r="H66" s="144"/>
      <c r="I66" s="125"/>
    </row>
    <row r="67" spans="1:9" ht="12" customHeight="1">
      <c r="A67" s="19"/>
      <c r="B67" s="76" t="s">
        <v>291</v>
      </c>
      <c r="C67" s="77"/>
      <c r="D67" s="108">
        <f>+D68+D69+D70+D71+D72+D73</f>
        <v>276258.14</v>
      </c>
      <c r="E67" s="86"/>
      <c r="G67" s="143"/>
      <c r="H67" s="144"/>
      <c r="I67" s="125"/>
    </row>
    <row r="68" spans="1:9" ht="12" customHeight="1">
      <c r="A68" s="20"/>
      <c r="B68" s="15" t="s">
        <v>292</v>
      </c>
      <c r="C68" s="14"/>
      <c r="D68" s="109">
        <v>122621.71</v>
      </c>
      <c r="E68" s="87"/>
      <c r="G68" s="143"/>
      <c r="H68" s="144"/>
      <c r="I68" s="125"/>
    </row>
    <row r="69" spans="1:8" ht="12" customHeight="1">
      <c r="A69" s="20"/>
      <c r="B69" s="15" t="s">
        <v>293</v>
      </c>
      <c r="C69" s="14"/>
      <c r="D69" s="109">
        <v>42498.5</v>
      </c>
      <c r="E69" s="87"/>
      <c r="G69" s="143"/>
      <c r="H69" s="144"/>
    </row>
    <row r="70" spans="1:8" ht="12" customHeight="1">
      <c r="A70" s="20"/>
      <c r="B70" s="15" t="s">
        <v>294</v>
      </c>
      <c r="C70" s="14"/>
      <c r="D70" s="109">
        <v>27660.33</v>
      </c>
      <c r="E70" s="87"/>
      <c r="G70" s="143"/>
      <c r="H70" s="144"/>
    </row>
    <row r="71" spans="1:5" ht="12" customHeight="1">
      <c r="A71" s="20"/>
      <c r="B71" s="15" t="s">
        <v>295</v>
      </c>
      <c r="C71" s="14"/>
      <c r="D71" s="109">
        <v>1477.81</v>
      </c>
      <c r="E71" s="87"/>
    </row>
    <row r="72" spans="1:5" ht="12" customHeight="1">
      <c r="A72" s="20"/>
      <c r="B72" s="15" t="s">
        <v>296</v>
      </c>
      <c r="C72" s="14"/>
      <c r="D72" s="109">
        <v>0</v>
      </c>
      <c r="E72" s="87"/>
    </row>
    <row r="73" spans="1:5" ht="12" customHeight="1">
      <c r="A73" s="20"/>
      <c r="B73" s="15" t="s">
        <v>297</v>
      </c>
      <c r="C73" s="14"/>
      <c r="D73" s="109">
        <v>81999.79</v>
      </c>
      <c r="E73" s="87"/>
    </row>
    <row r="74" spans="1:7" ht="12" customHeight="1">
      <c r="A74" s="20"/>
      <c r="B74" s="76" t="s">
        <v>298</v>
      </c>
      <c r="C74" s="77"/>
      <c r="D74" s="108">
        <v>34436.28</v>
      </c>
      <c r="E74" s="86"/>
      <c r="G74" s="125"/>
    </row>
    <row r="75" spans="1:7" ht="12" customHeight="1">
      <c r="A75" s="20">
        <v>706</v>
      </c>
      <c r="B75" s="76" t="s">
        <v>299</v>
      </c>
      <c r="C75" s="77"/>
      <c r="D75" s="142">
        <v>392059.18</v>
      </c>
      <c r="E75" s="86"/>
      <c r="G75" s="125"/>
    </row>
    <row r="76" spans="1:5" ht="12" customHeight="1">
      <c r="A76" s="20"/>
      <c r="B76" s="76" t="s">
        <v>300</v>
      </c>
      <c r="C76" s="77"/>
      <c r="D76" s="108">
        <f>+D53-D54</f>
        <v>-616827.9411514145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139045.74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249994.59</v>
      </c>
      <c r="E78" s="86"/>
    </row>
    <row r="79" spans="1:7" ht="12" customHeight="1">
      <c r="A79" s="20">
        <v>770</v>
      </c>
      <c r="B79" s="15" t="s">
        <v>303</v>
      </c>
      <c r="C79" s="14"/>
      <c r="D79" s="110">
        <v>249994.59</v>
      </c>
      <c r="E79" s="87"/>
      <c r="G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5" ht="12" customHeight="1">
      <c r="A84" s="21" t="s">
        <v>308</v>
      </c>
      <c r="B84" s="15" t="s">
        <v>309</v>
      </c>
      <c r="C84" s="14"/>
      <c r="D84" s="110"/>
      <c r="E84" s="87"/>
    </row>
    <row r="85" spans="1:5" ht="12" customHeight="1">
      <c r="A85" s="20"/>
      <c r="B85" s="76" t="s">
        <v>310</v>
      </c>
      <c r="C85" s="77"/>
      <c r="D85" s="108">
        <f>+D90+D86</f>
        <v>0</v>
      </c>
      <c r="E85" s="86"/>
    </row>
    <row r="86" spans="1:5" ht="12" customHeight="1">
      <c r="A86" s="20">
        <v>730</v>
      </c>
      <c r="B86" s="15" t="s">
        <v>311</v>
      </c>
      <c r="C86" s="14"/>
      <c r="D86" s="110"/>
      <c r="E86" s="87"/>
    </row>
    <row r="87" spans="1:5" ht="12" customHeight="1">
      <c r="A87" s="20">
        <v>732</v>
      </c>
      <c r="B87" s="15" t="s">
        <v>312</v>
      </c>
      <c r="C87" s="14"/>
      <c r="D87" s="110"/>
      <c r="E87" s="87"/>
    </row>
    <row r="88" spans="1:5" ht="12" customHeight="1">
      <c r="A88" s="20">
        <v>734</v>
      </c>
      <c r="B88" s="15" t="s">
        <v>313</v>
      </c>
      <c r="C88" s="14"/>
      <c r="D88" s="110"/>
      <c r="E88" s="87"/>
    </row>
    <row r="89" spans="1:5" ht="12" customHeight="1">
      <c r="A89" s="20">
        <v>735</v>
      </c>
      <c r="B89" s="15" t="s">
        <v>314</v>
      </c>
      <c r="C89" s="14"/>
      <c r="D89" s="110"/>
      <c r="E89" s="87"/>
    </row>
    <row r="90" spans="1:5" ht="12" customHeight="1">
      <c r="A90" s="21" t="s">
        <v>315</v>
      </c>
      <c r="B90" s="15" t="s">
        <v>316</v>
      </c>
      <c r="C90" s="14"/>
      <c r="D90" s="110"/>
      <c r="E90" s="87"/>
    </row>
    <row r="91" spans="1:5" ht="12" customHeight="1">
      <c r="A91" s="21" t="s">
        <v>317</v>
      </c>
      <c r="B91" s="15" t="s">
        <v>318</v>
      </c>
      <c r="C91" s="14"/>
      <c r="D91" s="110"/>
      <c r="E91" s="87"/>
    </row>
    <row r="92" spans="1:5" ht="12" customHeight="1">
      <c r="A92" s="20"/>
      <c r="B92" s="76" t="s">
        <v>319</v>
      </c>
      <c r="C92" s="77"/>
      <c r="D92" s="108">
        <f>+D78-D85</f>
        <v>249994.59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2845.68</v>
      </c>
      <c r="E93" s="86"/>
    </row>
    <row r="94" spans="1:5" ht="12" customHeight="1">
      <c r="A94" s="20">
        <v>770</v>
      </c>
      <c r="B94" s="15" t="s">
        <v>321</v>
      </c>
      <c r="C94" s="14"/>
      <c r="D94" s="109"/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8" ht="12" customHeight="1">
      <c r="A100" s="21" t="s">
        <v>329</v>
      </c>
      <c r="B100" s="15" t="s">
        <v>330</v>
      </c>
      <c r="C100" s="83"/>
      <c r="D100" s="110">
        <v>2845.68</v>
      </c>
      <c r="E100" s="88"/>
      <c r="H100" s="125"/>
    </row>
    <row r="101" spans="1:5" ht="12" customHeight="1">
      <c r="A101" s="20"/>
      <c r="B101" s="76" t="s">
        <v>331</v>
      </c>
      <c r="C101" s="77"/>
      <c r="D101" s="108">
        <f>+D102+D105+D108</f>
        <v>113794.53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8" ht="12" customHeight="1">
      <c r="A103" s="20">
        <v>732</v>
      </c>
      <c r="B103" s="15" t="s">
        <v>333</v>
      </c>
      <c r="C103" s="83"/>
      <c r="D103" s="110"/>
      <c r="E103" s="88"/>
      <c r="H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10">
        <v>113794.53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-110948.85</v>
      </c>
      <c r="E109" s="86"/>
    </row>
    <row r="110" spans="1:8" ht="12" customHeight="1">
      <c r="A110" s="20"/>
      <c r="B110" s="76" t="s">
        <v>341</v>
      </c>
      <c r="C110" s="77"/>
      <c r="D110" s="108">
        <f>+D76+D77</f>
        <v>-477782.20115141454</v>
      </c>
      <c r="E110" s="86"/>
      <c r="F110" s="125"/>
      <c r="G110" s="125"/>
      <c r="H110" s="125"/>
    </row>
    <row r="111" spans="1:8" ht="12" customHeight="1">
      <c r="A111" s="20"/>
      <c r="B111" s="76" t="s">
        <v>342</v>
      </c>
      <c r="C111" s="77"/>
      <c r="D111" s="108">
        <f>+D113</f>
        <v>0</v>
      </c>
      <c r="E111" s="86"/>
      <c r="G111" s="125"/>
      <c r="H111" s="125"/>
    </row>
    <row r="112" spans="1:8" ht="12" customHeight="1">
      <c r="A112" s="20">
        <v>820</v>
      </c>
      <c r="B112" s="15" t="s">
        <v>343</v>
      </c>
      <c r="C112" s="14"/>
      <c r="D112" s="109"/>
      <c r="E112" s="87"/>
      <c r="G112" s="125"/>
      <c r="H112" s="125"/>
    </row>
    <row r="113" spans="1:8" ht="12" customHeight="1">
      <c r="A113" s="20">
        <v>823</v>
      </c>
      <c r="B113" s="15" t="s">
        <v>344</v>
      </c>
      <c r="C113" s="14"/>
      <c r="D113" s="110"/>
      <c r="E113" s="87"/>
      <c r="G113" s="125"/>
      <c r="H113" s="125"/>
    </row>
    <row r="114" spans="1:9" ht="12" customHeight="1">
      <c r="A114" s="20"/>
      <c r="B114" s="76" t="s">
        <v>345</v>
      </c>
      <c r="C114" s="77"/>
      <c r="D114" s="108">
        <f>+D110-D111</f>
        <v>-477782.20115141454</v>
      </c>
      <c r="E114" s="86"/>
      <c r="F114" s="125"/>
      <c r="G114" s="125"/>
      <c r="H114" s="125"/>
      <c r="I114" s="125"/>
    </row>
    <row r="115" spans="1:7" ht="12" customHeight="1">
      <c r="A115" s="20"/>
      <c r="B115" s="76" t="s">
        <v>346</v>
      </c>
      <c r="C115" s="77"/>
      <c r="D115" s="108"/>
      <c r="E115" s="86"/>
      <c r="F115" s="125"/>
      <c r="G115" s="125"/>
    </row>
    <row r="116" spans="1:8" ht="12" customHeight="1">
      <c r="A116" s="21" t="s">
        <v>347</v>
      </c>
      <c r="B116" s="15" t="s">
        <v>348</v>
      </c>
      <c r="C116" s="14"/>
      <c r="D116" s="109"/>
      <c r="E116" s="87"/>
      <c r="F116" s="125"/>
      <c r="H116" s="125"/>
    </row>
    <row r="117" spans="1:6" ht="12" customHeight="1">
      <c r="A117" s="20"/>
      <c r="B117" s="76" t="s">
        <v>349</v>
      </c>
      <c r="C117" s="77"/>
      <c r="D117" s="108"/>
      <c r="E117" s="86"/>
      <c r="F117" s="125"/>
    </row>
    <row r="118" spans="1:6" ht="12.75">
      <c r="A118" s="126"/>
      <c r="B118" s="127"/>
      <c r="C118" s="128"/>
      <c r="D118" s="129"/>
      <c r="E118" s="129"/>
      <c r="F118" s="125"/>
    </row>
    <row r="119" spans="1:10" s="56" customFormat="1" ht="12.75">
      <c r="A119" s="53" t="s">
        <v>142</v>
      </c>
      <c r="B119" s="54"/>
      <c r="C119" s="155"/>
      <c r="D119" s="156"/>
      <c r="E119" s="55"/>
      <c r="F119" s="138"/>
      <c r="G119" s="93"/>
      <c r="H119" s="138"/>
      <c r="I119" s="93"/>
      <c r="J119" s="139"/>
    </row>
    <row r="120" spans="1:6" ht="18.75" customHeight="1">
      <c r="A120" s="53" t="s">
        <v>143</v>
      </c>
      <c r="B120" s="53"/>
      <c r="F120" s="125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19.10.2016.</v>
      </c>
      <c r="B123" s="61"/>
      <c r="C123" s="62"/>
    </row>
  </sheetData>
  <sheetProtection/>
  <mergeCells count="11">
    <mergeCell ref="A1:B1"/>
    <mergeCell ref="A2:B2"/>
    <mergeCell ref="A3:B3"/>
    <mergeCell ref="A4:B4"/>
    <mergeCell ref="A5:E5"/>
    <mergeCell ref="B7:B8"/>
    <mergeCell ref="C7:C8"/>
    <mergeCell ref="D7:E7"/>
    <mergeCell ref="C119:D119"/>
    <mergeCell ref="A6:E6"/>
    <mergeCell ref="A7:A8"/>
  </mergeCells>
  <printOptions/>
  <pageMargins left="0.15748031496062992" right="0.1968503937007874" top="0.2362204724409449" bottom="0.15748031496062992" header="0.31496062992125984" footer="0.31496062992125984"/>
  <pageSetup fitToHeight="0" orientation="landscape" paperSize="9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8515625" style="2" bestFit="1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48" t="s">
        <v>0</v>
      </c>
      <c r="B1" s="148"/>
      <c r="C1" s="45"/>
      <c r="D1" s="46"/>
      <c r="E1" s="46"/>
    </row>
    <row r="2" spans="1:5" s="25" customFormat="1" ht="12.75">
      <c r="A2" s="148" t="s">
        <v>1</v>
      </c>
      <c r="B2" s="148"/>
      <c r="C2" s="45"/>
      <c r="D2" s="46"/>
      <c r="E2" s="46"/>
    </row>
    <row r="3" spans="1:5" s="25" customFormat="1" ht="12.75">
      <c r="A3" s="148" t="s">
        <v>2</v>
      </c>
      <c r="B3" s="148"/>
      <c r="C3" s="45"/>
      <c r="D3" s="46"/>
      <c r="E3" s="46"/>
    </row>
    <row r="4" spans="1:5" s="25" customFormat="1" ht="12.75">
      <c r="A4" s="148" t="s">
        <v>3</v>
      </c>
      <c r="B4" s="148"/>
      <c r="C4" s="45"/>
      <c r="D4" s="46"/>
      <c r="E4" s="46"/>
    </row>
    <row r="5" spans="1:5" s="25" customFormat="1" ht="12.75">
      <c r="A5" s="162" t="s">
        <v>175</v>
      </c>
      <c r="B5" s="162"/>
      <c r="C5" s="162"/>
      <c r="D5" s="162"/>
      <c r="E5" s="162"/>
    </row>
    <row r="6" spans="1:5" s="25" customFormat="1" ht="12.75">
      <c r="A6" s="163" t="s">
        <v>352</v>
      </c>
      <c r="B6" s="163"/>
      <c r="C6" s="163"/>
      <c r="D6" s="163"/>
      <c r="E6" s="163"/>
    </row>
    <row r="7" spans="1:5" ht="12.75">
      <c r="A7" s="160"/>
      <c r="B7" s="160" t="s">
        <v>7</v>
      </c>
      <c r="C7" s="160" t="s">
        <v>176</v>
      </c>
      <c r="D7" s="161" t="s">
        <v>177</v>
      </c>
      <c r="E7" s="161"/>
    </row>
    <row r="8" spans="1:5" ht="12.75">
      <c r="A8" s="160"/>
      <c r="B8" s="160"/>
      <c r="C8" s="160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8193731</v>
      </c>
      <c r="E11" s="90"/>
    </row>
    <row r="12" spans="1:5" ht="12" customHeight="1">
      <c r="A12" s="31"/>
      <c r="B12" s="32" t="s">
        <v>181</v>
      </c>
      <c r="C12" s="30"/>
      <c r="D12" s="106">
        <v>8078105</v>
      </c>
      <c r="E12" s="85"/>
    </row>
    <row r="13" spans="1:9" ht="12" customHeight="1">
      <c r="A13" s="31"/>
      <c r="B13" s="33" t="s">
        <v>182</v>
      </c>
      <c r="C13" s="30"/>
      <c r="D13" s="106">
        <v>59662</v>
      </c>
      <c r="E13" s="85"/>
      <c r="I13" s="17"/>
    </row>
    <row r="14" spans="1:5" ht="12" customHeight="1">
      <c r="A14" s="31"/>
      <c r="B14" s="33" t="s">
        <v>183</v>
      </c>
      <c r="C14" s="30"/>
      <c r="D14" s="106">
        <f>20360+35604</f>
        <v>55964</v>
      </c>
      <c r="E14" s="85"/>
    </row>
    <row r="15" spans="1:5" ht="12" customHeight="1">
      <c r="A15" s="31"/>
      <c r="B15" s="33" t="s">
        <v>184</v>
      </c>
      <c r="C15" s="30"/>
      <c r="D15" s="106"/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8427893.52</v>
      </c>
      <c r="E16" s="90"/>
      <c r="F16" s="17"/>
      <c r="H16" s="17"/>
    </row>
    <row r="17" spans="1:5" ht="12" customHeight="1">
      <c r="A17" s="34"/>
      <c r="B17" s="32" t="s">
        <v>186</v>
      </c>
      <c r="C17" s="30"/>
      <c r="D17" s="114">
        <v>3187169</v>
      </c>
      <c r="E17" s="85"/>
    </row>
    <row r="18" spans="1:5" ht="12" customHeight="1">
      <c r="A18" s="34"/>
      <c r="B18" s="32" t="s">
        <v>187</v>
      </c>
      <c r="C18" s="30"/>
      <c r="D18" s="114">
        <v>768903</v>
      </c>
      <c r="E18" s="85"/>
    </row>
    <row r="19" spans="1:8" ht="12" customHeight="1">
      <c r="A19" s="34"/>
      <c r="B19" s="32" t="s">
        <v>188</v>
      </c>
      <c r="C19" s="30"/>
      <c r="D19" s="114">
        <v>1156054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497843</v>
      </c>
      <c r="E20" s="91"/>
    </row>
    <row r="21" spans="1:5" ht="12" customHeight="1">
      <c r="A21" s="34"/>
      <c r="B21" s="32" t="s">
        <v>190</v>
      </c>
      <c r="C21" s="84"/>
      <c r="D21" s="114">
        <v>151189</v>
      </c>
      <c r="E21" s="91"/>
    </row>
    <row r="22" spans="1:5" ht="12" customHeight="1">
      <c r="A22" s="34"/>
      <c r="B22" s="32" t="s">
        <v>191</v>
      </c>
      <c r="C22" s="84"/>
      <c r="D22" s="114">
        <v>86246</v>
      </c>
      <c r="E22" s="91"/>
    </row>
    <row r="23" spans="1:5" ht="12" customHeight="1">
      <c r="A23" s="34"/>
      <c r="B23" s="32" t="s">
        <v>192</v>
      </c>
      <c r="C23" s="84"/>
      <c r="D23" s="114">
        <v>2580489.52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-234162.51999999955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5218124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v>2986348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f>2229000+2776</f>
        <v>2231776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5158749</v>
      </c>
      <c r="E33" s="90"/>
    </row>
    <row r="34" spans="1:5" ht="12" customHeight="1">
      <c r="A34" s="31"/>
      <c r="B34" s="32" t="s">
        <v>204</v>
      </c>
      <c r="C34" s="30"/>
      <c r="D34" s="106">
        <v>2629749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>
        <v>2529000</v>
      </c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/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59375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300000</v>
      </c>
      <c r="E44" s="90"/>
    </row>
    <row r="45" spans="1:5" ht="12" customHeight="1">
      <c r="A45" s="31"/>
      <c r="B45" s="32" t="s">
        <v>216</v>
      </c>
      <c r="C45" s="30"/>
      <c r="D45" s="106">
        <v>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>
        <v>0</v>
      </c>
      <c r="E47" s="85"/>
    </row>
    <row r="48" spans="1:5" ht="12" customHeight="1">
      <c r="A48" s="31"/>
      <c r="B48" s="32" t="s">
        <v>219</v>
      </c>
      <c r="C48" s="30"/>
      <c r="D48" s="106">
        <v>300000</v>
      </c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872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>
        <v>872</v>
      </c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299128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124340.48000000045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10" ht="12" customHeight="1">
      <c r="A58" s="33"/>
      <c r="B58" s="75" t="s">
        <v>228</v>
      </c>
      <c r="C58" s="73"/>
      <c r="D58" s="113">
        <f>+D59+D56</f>
        <v>156778.48000000045</v>
      </c>
      <c r="E58" s="90"/>
      <c r="J58" s="17"/>
    </row>
    <row r="59" spans="1:8" ht="12" customHeight="1">
      <c r="A59" s="33"/>
      <c r="B59" s="75" t="s">
        <v>229</v>
      </c>
      <c r="C59" s="73"/>
      <c r="D59" s="113">
        <v>32438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25.5">
      <c r="A65" s="43" t="str">
        <f>+'BU'!A123</f>
        <v>Datum, 19.10.2016.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orientation="landscape" paperSize="9" r:id="rId1"/>
  <ignoredErrors>
    <ignoredError sqref="D11 D16 D25:D26 D33 D49:D50 D43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48" t="s">
        <v>0</v>
      </c>
      <c r="B1" s="148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48" t="s">
        <v>1</v>
      </c>
      <c r="B2" s="148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48" t="s">
        <v>2</v>
      </c>
      <c r="B3" s="148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48" t="s">
        <v>3</v>
      </c>
      <c r="B4" s="148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5" customFormat="1" ht="12.75">
      <c r="A6" s="164" t="s">
        <v>352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-3593818.76</v>
      </c>
      <c r="K8" s="105">
        <v>3901181.24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-667232.85</v>
      </c>
      <c r="K15" s="106">
        <v>-667232.85</v>
      </c>
    </row>
    <row r="16" spans="1:11" ht="12" customHeight="1">
      <c r="A16" s="32" t="s">
        <v>165</v>
      </c>
      <c r="B16" s="106">
        <v>1200000</v>
      </c>
      <c r="C16" s="106"/>
      <c r="D16" s="106"/>
      <c r="E16" s="106"/>
      <c r="F16" s="106"/>
      <c r="G16" s="106"/>
      <c r="H16" s="106"/>
      <c r="I16" s="106"/>
      <c r="J16" s="106"/>
      <c r="K16" s="106">
        <v>1200000</v>
      </c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8695000</v>
      </c>
      <c r="C19" s="105"/>
      <c r="D19" s="105"/>
      <c r="E19" s="105"/>
      <c r="F19" s="105"/>
      <c r="G19" s="105"/>
      <c r="H19" s="105"/>
      <c r="I19" s="105"/>
      <c r="J19" s="105">
        <v>-4261051.609999999</v>
      </c>
      <c r="K19" s="105">
        <v>4433948.390000001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8695000</v>
      </c>
      <c r="C22" s="105"/>
      <c r="D22" s="105"/>
      <c r="E22" s="105"/>
      <c r="F22" s="105"/>
      <c r="G22" s="105"/>
      <c r="H22" s="105"/>
      <c r="I22" s="105"/>
      <c r="J22" s="105">
        <f>+J19</f>
        <v>-4261051.609999999</v>
      </c>
      <c r="K22" s="105">
        <f>SUM(B22:J22)</f>
        <v>4433948.390000001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+'BU'!D110</f>
        <v>-477782.20115141454</v>
      </c>
      <c r="K29" s="106">
        <f>SUM(B29:J29)</f>
        <v>-477782.20115141454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8695000</v>
      </c>
      <c r="C33" s="105"/>
      <c r="D33" s="105"/>
      <c r="E33" s="105"/>
      <c r="F33" s="105"/>
      <c r="G33" s="105"/>
      <c r="H33" s="105"/>
      <c r="I33" s="105"/>
      <c r="J33" s="105">
        <f>+J22+J29</f>
        <v>-4738833.811151414</v>
      </c>
      <c r="K33" s="105">
        <f>SUM(B33:J33)</f>
        <v>3956166.188848586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19.10.2016.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2016-11-08T13:25:19Z</dcterms:modified>
  <cp:category/>
  <cp:version/>
  <cp:contentType/>
  <cp:contentStatus/>
</cp:coreProperties>
</file>