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240" windowWidth="11220" windowHeight="9885" activeTab="0"/>
  </bookViews>
  <sheets>
    <sheet name="B.novcanih tokova" sheetId="1" r:id="rId1"/>
    <sheet name="izvjestaj o promj. na kapitalu" sheetId="2" r:id="rId2"/>
    <sheet name="Bilans stanja" sheetId="3" r:id="rId3"/>
    <sheet name="Bilans uspjeha" sheetId="4" r:id="rId4"/>
  </sheets>
  <externalReferences>
    <externalReference r:id="rId7"/>
  </externalReferences>
  <definedNames>
    <definedName name="_Ref277233031" localSheetId="2">'Bilans stanja'!$E$156</definedName>
    <definedName name="_Ref277241034" localSheetId="2">'Bilans stanja'!$E$152</definedName>
    <definedName name="_Ref277342344" localSheetId="2">'Bilans stanja'!$E$180</definedName>
    <definedName name="_Ref277596017" localSheetId="2">'Bilans stanja'!$E$181</definedName>
    <definedName name="iz">'[1]Rekapitulacija PAKET život (iz)'!$A:$XFD</definedName>
    <definedName name="OLE_LINK3" localSheetId="2">'Bilans stanja'!#REF!</definedName>
    <definedName name="_xlnm.Print_Area" localSheetId="0">'B.novcanih tokova'!$A$1:$G$91</definedName>
    <definedName name="_xlnm.Print_Area" localSheetId="2">'Bilans stanja'!$A$1:$E$230</definedName>
    <definedName name="_xlnm.Print_Area" localSheetId="3">'Bilans uspjeha'!$A$1:$E$157</definedName>
  </definedNames>
  <calcPr fullCalcOnLoad="1"/>
</workbook>
</file>

<file path=xl/sharedStrings.xml><?xml version="1.0" encoding="utf-8"?>
<sst xmlns="http://schemas.openxmlformats.org/spreadsheetml/2006/main" count="432" uniqueCount="378">
  <si>
    <t>BILANS NOVČANIH TOKOVA</t>
  </si>
  <si>
    <t>POZICIJA</t>
  </si>
  <si>
    <t>Napomena</t>
  </si>
  <si>
    <t>I z n o s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</si>
  <si>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</si>
  <si>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</si>
  <si>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</si>
  <si>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</si>
  <si>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</t>
  </si>
  <si>
    <t>reosiguranje)</t>
  </si>
  <si>
    <t>Prilivi po osnovu ostalih poslovnih prihoda</t>
  </si>
  <si>
    <t>Odliv gotovine iz poslovnih aktivnosti</t>
  </si>
  <si>
    <t>Odlivi po osnovu naknada šteta (iz osiguranja, saosiguranja i</t>
  </si>
  <si>
    <t>reosiguranja)</t>
  </si>
  <si>
    <t>Odlivi po osnovu premija (saosiguranja, reosiguranja, kao i provizija po osnovu reosiguranja i saosiguranja)</t>
  </si>
  <si>
    <t>Odlivi po osnovu bruto zarada, naknada zarada i drugih</t>
  </si>
  <si>
    <t>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</si>
  <si>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</si>
  <si>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</si>
  <si>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</si>
  <si>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</si>
  <si>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</si>
  <si>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</si>
  <si>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</si>
  <si>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</si>
  <si>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</si>
  <si>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</si>
  <si>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</si>
  <si>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</si>
  <si>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</si>
  <si>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</si>
  <si>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</si>
  <si>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</si>
  <si>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</si>
  <si>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</si>
  <si>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</si>
  <si>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</si>
  <si>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</si>
  <si>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</si>
  <si>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</si>
  <si>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</si>
  <si>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</si>
  <si>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</si>
  <si>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</si>
  <si>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</si>
  <si>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</si>
  <si>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</si>
  <si>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</t>
  </si>
  <si>
    <t>prethodnog perioda</t>
  </si>
  <si>
    <t>Promjena</t>
  </si>
  <si>
    <t>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</si>
  <si>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</si>
  <si>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</si>
  <si>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</si>
  <si>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</si>
  <si>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</si>
  <si>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</si>
  <si>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</si>
  <si>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</si>
  <si>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IZVJEŠTAJ O PROMJENAMA NA KAPITALU</t>
  </si>
  <si>
    <t>Odlivi po osnovu ulaganja u akcije kojima se trguje na</t>
  </si>
  <si>
    <t>organizovanom tržištu hartija od vrijednosti</t>
  </si>
  <si>
    <t>Odlivi po osnovu deponovanja i ulaganja kod banaka sa</t>
  </si>
  <si>
    <t>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</si>
  <si>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</si>
  <si>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</si>
  <si>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</si>
  <si>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</si>
  <si>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</si>
  <si>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</si>
  <si>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</si>
  <si>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</si>
  <si>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</si>
  <si>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</si>
  <si>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</si>
  <si>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</si>
  <si>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</si>
  <si>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</si>
  <si>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</si>
  <si>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</si>
  <si>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</si>
  <si>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</si>
  <si>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</si>
  <si>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</si>
  <si>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</si>
  <si>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Izvršni direktor društva:</t>
  </si>
  <si>
    <t>MP</t>
  </si>
  <si>
    <t>Pečat CRPS</t>
  </si>
  <si>
    <t>Pečat Poreske uprave</t>
  </si>
  <si>
    <t>_____________________________</t>
  </si>
  <si>
    <t>_______________________</t>
  </si>
  <si>
    <t>BILANS STANJA</t>
  </si>
  <si>
    <t>AKTIVA</t>
  </si>
  <si>
    <t>grupa računa</t>
  </si>
  <si>
    <t>Tekuća</t>
  </si>
  <si>
    <t>A. Nematerijalna imovina ( A.1+A.2+A.3+A.4)</t>
  </si>
  <si>
    <t>A.1.Gudvil</t>
  </si>
  <si>
    <t>A.2.Druga dugoročna nematerijalna imovina</t>
  </si>
  <si>
    <t>A.3.Potraživanja po osnovu datih avansa za dugoročna nematerijalna</t>
  </si>
  <si>
    <t>A.4. Umanjenje i ispravka vrijednosti nematerijalnih ulaganja (+/-)</t>
  </si>
  <si>
    <t>B. Nekretnine, postrojenja i oprema za neposredeno obavljanje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</si>
  <si>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</si>
  <si>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</si>
  <si>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</si>
  <si>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</si>
  <si>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</si>
  <si>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</si>
  <si>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</si>
  <si>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</si>
  <si>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</si>
  <si>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C1.2.Obveznice,odnosno druge dužničke hartije od vrijednosti</t>
  </si>
  <si>
    <t>C1.3.Akcije</t>
  </si>
  <si>
    <t>C1.4.Ulaganja u investicione fondove</t>
  </si>
  <si>
    <t>C1.5.Dugoročni depoziti i druga dugoročna finansijska ulaganja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</si>
  <si>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</si>
  <si>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</si>
  <si>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</si>
  <si>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</si>
  <si>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</si>
  <si>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</si>
  <si>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</si>
  <si>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</si>
  <si>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</si>
  <si>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</si>
  <si>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</si>
  <si>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</si>
  <si>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</si>
  <si>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</si>
  <si>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</si>
  <si>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</si>
  <si>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</si>
  <si>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</si>
  <si>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</si>
  <si>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</si>
  <si>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</si>
  <si>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E.3 Zalihe materijala i sitnog inventara</t>
  </si>
  <si>
    <t>9702, 9712, 9722, 9732, 9742,</t>
  </si>
  <si>
    <t>9808, 9812, 9822, 9832, 9842,</t>
  </si>
  <si>
    <t>9852, 9862, 9872, 9882, 9892</t>
  </si>
  <si>
    <t>F. Udio reosiguravača u tehničkim rezervama</t>
  </si>
  <si>
    <t>G. Aktivna vremenska razgraničenja</t>
  </si>
  <si>
    <t>G.1 Odloženi troškovi sticanja osiguranja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</si>
  <si>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</si>
  <si>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</si>
  <si>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</si>
  <si>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</si>
  <si>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</si>
  <si>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</si>
  <si>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</si>
  <si>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</si>
  <si>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</si>
  <si>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</si>
  <si>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</si>
  <si>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</si>
  <si>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</si>
  <si>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</si>
  <si>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</si>
  <si>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</si>
  <si>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</si>
  <si>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</si>
  <si>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</si>
  <si>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</si>
  <si>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</si>
  <si>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</si>
  <si>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</si>
  <si>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</si>
  <si>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</si>
  <si>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</si>
  <si>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</si>
  <si>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</si>
  <si>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</si>
  <si>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</si>
  <si>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</si>
  <si>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</si>
  <si>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</si>
  <si>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</si>
  <si>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</si>
  <si>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</si>
  <si>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</si>
  <si>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</si>
  <si>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</si>
  <si>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</si>
  <si>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</si>
  <si>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</si>
  <si>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</si>
  <si>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</si>
  <si>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</si>
  <si>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</si>
  <si>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</si>
  <si>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</si>
  <si>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</t>
  </si>
  <si>
    <t>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</si>
  <si>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</si>
  <si>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</si>
  <si>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</si>
  <si>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</si>
  <si>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</si>
  <si>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</si>
  <si>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002,003,004</t>
  </si>
  <si>
    <t>005,006</t>
  </si>
  <si>
    <t>008,009</t>
  </si>
  <si>
    <t>000</t>
  </si>
  <si>
    <t>010</t>
  </si>
  <si>
    <t>013</t>
  </si>
  <si>
    <t>019</t>
  </si>
  <si>
    <t>020,030,040,050,060,070</t>
  </si>
  <si>
    <t>021,031,041,051,061,071</t>
  </si>
  <si>
    <t>022,032,042,052,062,072</t>
  </si>
  <si>
    <t>023,033,043,053,063,073</t>
  </si>
  <si>
    <t>024,034,044,054,064,074</t>
  </si>
  <si>
    <t>025,035,045,055,065,075</t>
  </si>
  <si>
    <t>026</t>
  </si>
  <si>
    <t>027</t>
  </si>
  <si>
    <t>028,036,046,056,066,076</t>
  </si>
  <si>
    <t>B.3.Potraživanja po osnovu datih avansa za nekretnine, postrojenja i opremu za neposredno obavljanje djelatnosti osiguranja</t>
  </si>
  <si>
    <t>D.3 Izvedeni finansijski instrumenti i druga kratkoročna finansijska ulaganja</t>
  </si>
  <si>
    <t>E.2.2 Kratkoročna potraživanja za premije reosiguranja i saosiguranja</t>
  </si>
  <si>
    <t>190, 193, 194, 195, 196,198</t>
  </si>
  <si>
    <t>310,311,319,320,321,329</t>
  </si>
  <si>
    <t>C.2. Matematička rezerva i druga tehnička rezervisanja životnih osiguranja</t>
  </si>
  <si>
    <t xml:space="preserve">                                             Lice odgovorno za sastavljanje bilansa:</t>
  </si>
  <si>
    <t>U  Podgorici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</si>
  <si>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</si>
  <si>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</si>
  <si>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</si>
  <si>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</si>
  <si>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</si>
  <si>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</si>
  <si>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</si>
  <si>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</si>
  <si>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</si>
  <si>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</si>
  <si>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</si>
  <si>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</si>
  <si>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</si>
  <si>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</si>
  <si>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</si>
  <si>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</si>
  <si>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</si>
  <si>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</si>
  <si>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</si>
  <si>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</si>
  <si>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1.6 Promjene bruto rezervisanja za nastale prijavljene štete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</si>
  <si>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</si>
  <si>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</si>
  <si>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</si>
  <si>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</si>
  <si>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</si>
  <si>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</si>
  <si>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</si>
  <si>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</si>
  <si>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</si>
  <si>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</si>
  <si>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</si>
  <si>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</si>
  <si>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</si>
  <si>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</si>
  <si>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</si>
  <si>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</si>
  <si>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</si>
  <si>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</si>
  <si>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</si>
  <si>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</si>
  <si>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</si>
  <si>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</si>
  <si>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</si>
  <si>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</si>
  <si>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</si>
  <si>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</si>
  <si>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</si>
  <si>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</si>
  <si>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</si>
  <si>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</si>
  <si>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</si>
  <si>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</si>
  <si>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</si>
  <si>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</si>
  <si>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</si>
  <si>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</si>
  <si>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</si>
  <si>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</si>
  <si>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</si>
  <si>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</si>
  <si>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</si>
  <si>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</si>
  <si>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</si>
  <si>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</si>
  <si>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</si>
  <si>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</t>
  </si>
  <si>
    <t>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</si>
  <si>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</si>
  <si>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</si>
  <si>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</si>
  <si>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</si>
  <si>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</si>
  <si>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</t>
  </si>
  <si>
    <t>778,779,780,781,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</si>
  <si>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</si>
  <si>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</si>
  <si>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</si>
  <si>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</si>
  <si>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</si>
  <si>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</si>
  <si>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</t>
  </si>
  <si>
    <t>2.5 Drugi finansijski rashodi</t>
  </si>
  <si>
    <t>740,741,742,743,</t>
  </si>
  <si>
    <t>744,745,746,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</si>
  <si>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</si>
  <si>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</si>
  <si>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</si>
  <si>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</si>
  <si>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</si>
  <si>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</si>
  <si>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</si>
  <si>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</si>
  <si>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</si>
  <si>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</t>
  </si>
  <si>
    <t>4.7 Drugi prihodi</t>
  </si>
  <si>
    <t>5.1 Rashodi od kamata</t>
  </si>
  <si>
    <t>5.2 Gubici kod finansijskih sredstava i finansijskih obaveza</t>
  </si>
  <si>
    <t>5.3 Rashodi od umanjenja vrijednosti</t>
  </si>
  <si>
    <t>731, 733, 736,</t>
  </si>
  <si>
    <t>737, 738, 739</t>
  </si>
  <si>
    <t>5.4 Drugi finansijski rashodi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</si>
  <si>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</si>
  <si>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</si>
  <si>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</si>
  <si>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</si>
  <si>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</t>
  </si>
  <si>
    <t>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</si>
  <si>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</si>
  <si>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</si>
  <si>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</si>
  <si>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</si>
  <si>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</si>
  <si>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</si>
  <si>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</t>
  </si>
  <si>
    <t>1. Raspodjela neto dobiti</t>
  </si>
  <si>
    <t>XI ZARADA PO AKCIJI</t>
  </si>
  <si>
    <t>1.4 Udio u naknadama šteta iz prihvaćenih saosiguranja, reosiguranja i retrocesija</t>
  </si>
  <si>
    <t>1.5 Umanjenje za udio saosiguravača, reosiguravača i retrocesionara u naknadama šteta</t>
  </si>
  <si>
    <t>1.7 Promjene rezervisanja za nastale prijavljene štete za saosiguravajući i reosiguravajući dio (+/-)</t>
  </si>
  <si>
    <t>2.6 Rashodi nastali investiranjem tehničkih rezervi u investicione nekretnine</t>
  </si>
  <si>
    <t>5. Rashodi od ulaganja koja se ne finansiraju iz sredstava tehničkih rezervi</t>
  </si>
  <si>
    <t>BILANS USPJEHA</t>
  </si>
  <si>
    <t>Prilivi po osnovu vanrednih prihoda</t>
  </si>
  <si>
    <t>Naziv društva za osiguranje:Lovćen zivotna osiguranje A.D</t>
  </si>
  <si>
    <t xml:space="preserve">Matični broj: 02815745                                                                                                                                                  </t>
  </si>
  <si>
    <t>PIB:02815745</t>
  </si>
  <si>
    <t>Naziv društva za osiguranje:Lovćen-životna osiguranja A.D</t>
  </si>
  <si>
    <t>Vrsta osiguranja:osiguranje života</t>
  </si>
  <si>
    <t xml:space="preserve">Matični broj: 02815745                                                                                                                                                 </t>
  </si>
  <si>
    <t>Stanje na dan 1. januar tekuće godine</t>
  </si>
  <si>
    <t>U Podgorici</t>
  </si>
  <si>
    <t>Lice odgovorno za sastavljanje izvještaja</t>
  </si>
  <si>
    <t>Izvršni direktor</t>
  </si>
  <si>
    <t>Naziv društva za osiguranje:Lovćen-životna osiguranja ad</t>
  </si>
  <si>
    <t>Matični broj: 02518475</t>
  </si>
  <si>
    <t>Naziv društva za osiguranje:Lovćen-životna osiguranja a.d.</t>
  </si>
  <si>
    <t>Matični broj: 02815745</t>
  </si>
  <si>
    <t>Ostali prilivi iz aktivnosti investiranja-smanjenje depozita</t>
  </si>
  <si>
    <t>Šifra djelatnosti: 6511</t>
  </si>
  <si>
    <t>Sjedište:Marka Miljanova br. 29/III Podgorica</t>
  </si>
  <si>
    <t>Sjedište:Marka Miljanova br.29/III, Podgorica</t>
  </si>
  <si>
    <t>Sjedište:Marka Miljanova br. 29/III, Podgorica</t>
  </si>
  <si>
    <t>Sjedište:Marka Miljanova br.29/III</t>
  </si>
  <si>
    <t>Stanje na dan 31. mart tekuće godine</t>
  </si>
  <si>
    <t>godina 31.03.2017.</t>
  </si>
  <si>
    <t>Prethodna godina 31.03.2016.</t>
  </si>
  <si>
    <r>
      <t>Datum: 20</t>
    </r>
    <r>
      <rPr>
        <u val="single"/>
        <sz val="11"/>
        <color indexed="30"/>
        <rFont val="Cambria"/>
        <family val="1"/>
      </rPr>
      <t>.04.2017.</t>
    </r>
  </si>
  <si>
    <t>od 01.01.2017 do 31.03.2017.</t>
  </si>
  <si>
    <t>od 01.01.2017.do 31.03.2017.</t>
  </si>
  <si>
    <t>godina 31.03.2017</t>
  </si>
  <si>
    <r>
      <t xml:space="preserve">Datum: </t>
    </r>
    <r>
      <rPr>
        <u val="single"/>
        <sz val="11"/>
        <color indexed="30"/>
        <rFont val="Cambria"/>
        <family val="1"/>
      </rPr>
      <t xml:space="preserve"> 20.04.2017.</t>
    </r>
  </si>
  <si>
    <t xml:space="preserve">  </t>
  </si>
  <si>
    <t>Datum:20.04.2017.</t>
  </si>
  <si>
    <t>Tekuća godina 31.03.2017.</t>
  </si>
  <si>
    <t>20.04.2017. godine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</si>
</sst>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[Red]#,##0.00"/>
    <numFmt numFmtId="170" formatCode="#,##0.000"/>
    <numFmt numFmtId="171" formatCode="_-* #,##0.00\ _S_I_T_-;\-* #,##0.00\ _S_I_T_-;_-* &quot;-&quot;??\ _S_I_T_-;_-@_-"/>
    <numFmt numFmtId="172" formatCode="0.00;[Red]0.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mbria"/>
      <family val="1"/>
    </font>
    <font>
      <b/>
      <sz val="11"/>
      <color indexed="30"/>
      <name val="Cambria"/>
      <family val="1"/>
    </font>
    <font>
      <sz val="12"/>
      <color indexed="8"/>
      <name val="Times New Roman"/>
      <family val="1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b/>
      <i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sz val="10"/>
      <color indexed="30"/>
      <name val="Cambria"/>
      <family val="1"/>
    </font>
    <font>
      <sz val="8"/>
      <color indexed="8"/>
      <name val="Times New Roman"/>
      <family val="1"/>
    </font>
    <font>
      <sz val="8"/>
      <color indexed="30"/>
      <name val="Arial"/>
      <family val="2"/>
    </font>
    <font>
      <sz val="8.5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30"/>
      <name val="Arial"/>
      <family val="2"/>
    </font>
    <font>
      <sz val="5.5"/>
      <color indexed="8"/>
      <name val="Times New Roman"/>
      <family val="1"/>
    </font>
    <font>
      <sz val="9.5"/>
      <color indexed="8"/>
      <name val="Times New Roman"/>
      <family val="1"/>
    </font>
    <font>
      <sz val="6.5"/>
      <color indexed="8"/>
      <name val="Times New Roman"/>
      <family val="1"/>
    </font>
    <font>
      <sz val="5.5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b/>
      <sz val="12"/>
      <color indexed="3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4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30"/>
      <name val="Cambria"/>
      <family val="1"/>
    </font>
    <font>
      <sz val="7"/>
      <color indexed="8"/>
      <name val="Times New Roman"/>
      <family val="1"/>
    </font>
    <font>
      <sz val="10"/>
      <color indexed="8"/>
      <name val="Cambria"/>
      <family val="1"/>
    </font>
    <font>
      <u val="single"/>
      <sz val="11"/>
      <color indexed="30"/>
      <name val="Cambria"/>
      <family val="1"/>
    </font>
    <font>
      <sz val="11"/>
      <color indexed="8"/>
      <name val="Cambria"/>
      <family val="1"/>
    </font>
    <font>
      <sz val="7.5"/>
      <color indexed="8"/>
      <name val="Cambria"/>
      <family val="1"/>
    </font>
    <font>
      <sz val="9"/>
      <color indexed="30"/>
      <name val="Arial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49"/>
      </right>
      <top style="medium">
        <color indexed="49"/>
      </top>
      <bottom/>
    </border>
    <border>
      <left/>
      <right style="medium">
        <color indexed="49"/>
      </right>
      <top/>
      <bottom/>
    </border>
    <border>
      <left/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 style="medium">
        <color indexed="49"/>
      </left>
      <right style="medium">
        <color indexed="4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49"/>
      </left>
      <right style="medium">
        <color indexed="49"/>
      </right>
      <top style="medium">
        <color indexed="30"/>
      </top>
      <bottom/>
    </border>
    <border>
      <left style="medium">
        <color indexed="49"/>
      </left>
      <right style="medium">
        <color indexed="49"/>
      </right>
      <top/>
      <bottom style="medium">
        <color indexed="30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/>
      <right style="medium">
        <color indexed="49"/>
      </right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9"/>
      </left>
      <right/>
      <top style="medium">
        <color indexed="49"/>
      </top>
      <bottom/>
    </border>
    <border>
      <left style="medium">
        <color indexed="49"/>
      </left>
      <right/>
      <top/>
      <bottom style="medium">
        <color indexed="49"/>
      </bottom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/>
    </border>
    <border>
      <left style="medium">
        <color indexed="49"/>
      </left>
      <right/>
      <top/>
      <bottom/>
    </border>
    <border>
      <left/>
      <right/>
      <top/>
      <bottom style="medium">
        <color indexed="49"/>
      </bottom>
    </border>
    <border>
      <left/>
      <right/>
      <top style="medium">
        <color indexed="49"/>
      </top>
      <bottom style="medium">
        <color indexed="4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1" fillId="31" borderId="7" applyNumberFormat="0" applyFont="0" applyAlignment="0" applyProtection="0"/>
    <xf numFmtId="0" fontId="72" fillId="26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 indent="3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justify" vertical="top" wrapText="1"/>
    </xf>
    <xf numFmtId="0" fontId="19" fillId="0" borderId="15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8" fillId="0" borderId="15" xfId="0" applyFont="1" applyBorder="1" applyAlignment="1">
      <alignment horizontal="left" vertical="top" wrapText="1" indent="3"/>
    </xf>
    <xf numFmtId="0" fontId="0" fillId="0" borderId="13" xfId="0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 indent="2"/>
    </xf>
    <xf numFmtId="0" fontId="18" fillId="0" borderId="15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1"/>
    </xf>
    <xf numFmtId="0" fontId="7" fillId="0" borderId="19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9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horizontal="left" indent="10"/>
    </xf>
    <xf numFmtId="0" fontId="32" fillId="0" borderId="15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0" fillId="0" borderId="15" xfId="0" applyNumberFormat="1" applyFont="1" applyBorder="1" applyAlignment="1">
      <alignment vertical="top" wrapText="1"/>
    </xf>
    <xf numFmtId="49" fontId="8" fillId="0" borderId="15" xfId="0" applyNumberFormat="1" applyFont="1" applyBorder="1" applyAlignment="1">
      <alignment horizontal="left" vertical="top" wrapText="1" indent="3"/>
    </xf>
    <xf numFmtId="49" fontId="0" fillId="0" borderId="13" xfId="0" applyNumberForma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2" fillId="0" borderId="20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6" fillId="0" borderId="18" xfId="0" applyFont="1" applyBorder="1" applyAlignment="1">
      <alignment horizontal="left" indent="10"/>
    </xf>
    <xf numFmtId="0" fontId="2" fillId="0" borderId="16" xfId="0" applyFont="1" applyBorder="1" applyAlignment="1">
      <alignment/>
    </xf>
    <xf numFmtId="0" fontId="0" fillId="0" borderId="18" xfId="0" applyBorder="1" applyAlignment="1">
      <alignment/>
    </xf>
    <xf numFmtId="0" fontId="5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vertical="top" wrapText="1"/>
    </xf>
    <xf numFmtId="0" fontId="32" fillId="0" borderId="13" xfId="0" applyFont="1" applyBorder="1" applyAlignment="1">
      <alignment horizontal="left" vertical="top" wrapText="1" indent="3"/>
    </xf>
    <xf numFmtId="3" fontId="32" fillId="0" borderId="13" xfId="0" applyNumberFormat="1" applyFont="1" applyBorder="1" applyAlignment="1">
      <alignment horizontal="left" vertical="top" wrapText="1" indent="2"/>
    </xf>
    <xf numFmtId="0" fontId="4" fillId="0" borderId="22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2"/>
    </xf>
    <xf numFmtId="0" fontId="14" fillId="0" borderId="22" xfId="0" applyFont="1" applyBorder="1" applyAlignment="1">
      <alignment horizontal="left" vertical="top" wrapText="1"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11" xfId="0" applyNumberFormat="1" applyFont="1" applyBorder="1" applyAlignment="1">
      <alignment horizontal="left" vertical="top" wrapText="1" indent="2"/>
    </xf>
    <xf numFmtId="4" fontId="8" fillId="0" borderId="12" xfId="0" applyNumberFormat="1" applyFont="1" applyBorder="1" applyAlignment="1">
      <alignment horizontal="left" vertical="top" wrapText="1" indent="2"/>
    </xf>
    <xf numFmtId="4" fontId="11" fillId="0" borderId="12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left" indent="9"/>
    </xf>
    <xf numFmtId="4" fontId="2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left" vertical="top" wrapText="1" indent="3"/>
    </xf>
    <xf numFmtId="4" fontId="8" fillId="0" borderId="12" xfId="0" applyNumberFormat="1" applyFont="1" applyBorder="1" applyAlignment="1">
      <alignment horizontal="left" vertical="top" wrapText="1" indent="3"/>
    </xf>
    <xf numFmtId="0" fontId="11" fillId="0" borderId="12" xfId="0" applyNumberFormat="1" applyFont="1" applyBorder="1" applyAlignment="1">
      <alignment horizontal="center" vertical="top" wrapText="1"/>
    </xf>
    <xf numFmtId="0" fontId="31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vertical="top" wrapText="1"/>
    </xf>
    <xf numFmtId="3" fontId="4" fillId="32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11" fillId="0" borderId="12" xfId="0" applyNumberFormat="1" applyFont="1" applyBorder="1" applyAlignment="1">
      <alignment horizontal="center" vertical="top" wrapText="1"/>
    </xf>
    <xf numFmtId="1" fontId="25" fillId="0" borderId="0" xfId="0" applyNumberFormat="1" applyFont="1" applyAlignment="1">
      <alignment/>
    </xf>
    <xf numFmtId="3" fontId="5" fillId="0" borderId="11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horizontal="left" vertical="top" wrapText="1" indent="1"/>
    </xf>
    <xf numFmtId="3" fontId="11" fillId="0" borderId="12" xfId="0" applyNumberFormat="1" applyFont="1" applyBorder="1" applyAlignment="1">
      <alignment horizontal="center" vertical="top" wrapText="1"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 horizontal="center"/>
    </xf>
    <xf numFmtId="3" fontId="25" fillId="0" borderId="16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41" fillId="0" borderId="12" xfId="0" applyNumberFormat="1" applyFont="1" applyBorder="1" applyAlignment="1">
      <alignment vertical="top" wrapText="1"/>
    </xf>
    <xf numFmtId="3" fontId="0" fillId="0" borderId="2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3" fillId="0" borderId="0" xfId="0" applyFont="1" applyAlignment="1">
      <alignment/>
    </xf>
    <xf numFmtId="3" fontId="40" fillId="0" borderId="12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22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3" fontId="6" fillId="0" borderId="20" xfId="0" applyNumberFormat="1" applyFont="1" applyBorder="1" applyAlignment="1">
      <alignment vertical="top" wrapText="1"/>
    </xf>
    <xf numFmtId="3" fontId="42" fillId="0" borderId="12" xfId="0" applyNumberFormat="1" applyFont="1" applyBorder="1" applyAlignment="1">
      <alignment horizontal="right" vertical="top" wrapText="1"/>
    </xf>
    <xf numFmtId="3" fontId="4" fillId="0" borderId="1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" fontId="9" fillId="0" borderId="24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25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left" vertical="top" wrapText="1" indent="4"/>
    </xf>
    <xf numFmtId="1" fontId="8" fillId="0" borderId="13" xfId="0" applyNumberFormat="1" applyFont="1" applyBorder="1" applyAlignment="1">
      <alignment horizontal="left" vertical="top" wrapText="1" indent="4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left"/>
    </xf>
    <xf numFmtId="3" fontId="41" fillId="0" borderId="14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5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3" fontId="40" fillId="0" borderId="14" xfId="0" applyNumberFormat="1" applyFont="1" applyBorder="1" applyAlignment="1">
      <alignment horizontal="right" vertical="top" wrapText="1"/>
    </xf>
    <xf numFmtId="3" fontId="40" fillId="0" borderId="13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left" vertical="top" wrapText="1" indent="2"/>
    </xf>
    <xf numFmtId="3" fontId="6" fillId="0" borderId="19" xfId="0" applyNumberFormat="1" applyFont="1" applyBorder="1" applyAlignment="1">
      <alignment horizontal="right" vertical="top" wrapText="1"/>
    </xf>
    <xf numFmtId="3" fontId="40" fillId="0" borderId="15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indent="2"/>
    </xf>
    <xf numFmtId="0" fontId="8" fillId="0" borderId="13" xfId="0" applyFont="1" applyBorder="1" applyAlignment="1">
      <alignment horizontal="left" vertical="top" wrapText="1" indent="2"/>
    </xf>
    <xf numFmtId="0" fontId="29" fillId="0" borderId="24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29" fillId="0" borderId="26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0" fontId="29" fillId="0" borderId="27" xfId="0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49" fontId="32" fillId="0" borderId="15" xfId="0" applyNumberFormat="1" applyFont="1" applyBorder="1" applyAlignment="1">
      <alignment horizontal="center"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49" fontId="32" fillId="0" borderId="14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49" fontId="32" fillId="0" borderId="24" xfId="0" applyNumberFormat="1" applyFont="1" applyBorder="1" applyAlignment="1">
      <alignment horizontal="center" vertical="top" wrapText="1"/>
    </xf>
    <xf numFmtId="49" fontId="32" fillId="0" borderId="29" xfId="0" applyNumberFormat="1" applyFont="1" applyBorder="1" applyAlignment="1">
      <alignment horizontal="center" vertical="top" wrapText="1"/>
    </xf>
    <xf numFmtId="49" fontId="32" fillId="0" borderId="25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left"/>
    </xf>
    <xf numFmtId="3" fontId="32" fillId="0" borderId="19" xfId="0" applyNumberFormat="1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3" fontId="32" fillId="0" borderId="14" xfId="0" applyNumberFormat="1" applyFont="1" applyBorder="1" applyAlignment="1">
      <alignment horizontal="center" vertical="top" wrapText="1"/>
    </xf>
    <xf numFmtId="3" fontId="32" fillId="0" borderId="15" xfId="0" applyNumberFormat="1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3" fontId="6" fillId="0" borderId="20" xfId="0" applyNumberFormat="1" applyFont="1" applyBorder="1" applyAlignment="1">
      <alignment horizontal="righ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19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3812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76200</xdr:rowOff>
    </xdr:from>
    <xdr:to>
      <xdr:col>1</xdr:col>
      <xdr:colOff>2724150</xdr:colOff>
      <xdr:row>5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6200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1590675</xdr:colOff>
      <xdr:row>222</xdr:row>
      <xdr:rowOff>85725</xdr:rowOff>
    </xdr:from>
    <xdr:to>
      <xdr:col>2</xdr:col>
      <xdr:colOff>390525</xdr:colOff>
      <xdr:row>226</xdr:row>
      <xdr:rowOff>152400</xdr:rowOff>
    </xdr:to>
    <xdr:sp>
      <xdr:nvSpPr>
        <xdr:cNvPr id="2" name="Freeform 14"/>
        <xdr:cNvSpPr>
          <a:spLocks/>
        </xdr:cNvSpPr>
      </xdr:nvSpPr>
      <xdr:spPr>
        <a:xfrm flipV="1">
          <a:off x="3114675" y="44443650"/>
          <a:ext cx="1733550" cy="8286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695325</xdr:colOff>
      <xdr:row>222</xdr:row>
      <xdr:rowOff>85725</xdr:rowOff>
    </xdr:from>
    <xdr:to>
      <xdr:col>4</xdr:col>
      <xdr:colOff>1266825</xdr:colOff>
      <xdr:row>226</xdr:row>
      <xdr:rowOff>114300</xdr:rowOff>
    </xdr:to>
    <xdr:sp>
      <xdr:nvSpPr>
        <xdr:cNvPr id="3" name="Freeform 14"/>
        <xdr:cNvSpPr>
          <a:spLocks/>
        </xdr:cNvSpPr>
      </xdr:nvSpPr>
      <xdr:spPr>
        <a:xfrm flipV="1">
          <a:off x="6210300" y="44443650"/>
          <a:ext cx="1647825" cy="7905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66675</xdr:rowOff>
    </xdr:from>
    <xdr:to>
      <xdr:col>2</xdr:col>
      <xdr:colOff>419100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150</xdr:row>
      <xdr:rowOff>85725</xdr:rowOff>
    </xdr:from>
    <xdr:to>
      <xdr:col>2</xdr:col>
      <xdr:colOff>876300</xdr:colOff>
      <xdr:row>153</xdr:row>
      <xdr:rowOff>180975</xdr:rowOff>
    </xdr:to>
    <xdr:sp>
      <xdr:nvSpPr>
        <xdr:cNvPr id="2" name="Freeform 14"/>
        <xdr:cNvSpPr>
          <a:spLocks/>
        </xdr:cNvSpPr>
      </xdr:nvSpPr>
      <xdr:spPr>
        <a:xfrm flipV="1">
          <a:off x="2943225" y="40871775"/>
          <a:ext cx="1924050" cy="6667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150</xdr:row>
      <xdr:rowOff>85725</xdr:rowOff>
    </xdr:from>
    <xdr:to>
      <xdr:col>4</xdr:col>
      <xdr:colOff>1143000</xdr:colOff>
      <xdr:row>153</xdr:row>
      <xdr:rowOff>190500</xdr:rowOff>
    </xdr:to>
    <xdr:sp>
      <xdr:nvSpPr>
        <xdr:cNvPr id="3" name="Freeform 14"/>
        <xdr:cNvSpPr>
          <a:spLocks/>
        </xdr:cNvSpPr>
      </xdr:nvSpPr>
      <xdr:spPr>
        <a:xfrm flipV="1">
          <a:off x="5543550" y="40871775"/>
          <a:ext cx="1905000" cy="6762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ijana%20dokumentacija\izvjestaji%20za%20ano-lovcen%20zivotna%20osiguranja\bilansi%202017\REPORTING%20PACKAGE%2031032012%20ziv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59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1169853.9899999998</v>
          </cell>
          <cell r="G5">
            <v>0</v>
          </cell>
          <cell r="H5">
            <v>916386.19</v>
          </cell>
          <cell r="I5">
            <v>0</v>
          </cell>
          <cell r="J5">
            <v>253467.8</v>
          </cell>
        </row>
        <row r="6">
          <cell r="A6">
            <v>15000</v>
          </cell>
          <cell r="B6">
            <v>1245658.31</v>
          </cell>
          <cell r="C6">
            <v>15000</v>
          </cell>
          <cell r="D6">
            <v>27095.49</v>
          </cell>
          <cell r="E6">
            <v>15000</v>
          </cell>
          <cell r="F6">
            <v>936</v>
          </cell>
          <cell r="G6">
            <v>15000</v>
          </cell>
          <cell r="H6">
            <v>6781.83</v>
          </cell>
          <cell r="I6">
            <v>15000</v>
          </cell>
          <cell r="J6">
            <v>1212716.99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0</v>
          </cell>
          <cell r="G7">
            <v>30000</v>
          </cell>
          <cell r="H7">
            <v>0</v>
          </cell>
          <cell r="I7">
            <v>30000</v>
          </cell>
          <cell r="J7">
            <v>0</v>
          </cell>
        </row>
        <row r="8">
          <cell r="A8">
            <v>33000</v>
          </cell>
          <cell r="B8">
            <v>342826.48</v>
          </cell>
          <cell r="C8">
            <v>33000</v>
          </cell>
          <cell r="D8">
            <v>377.18</v>
          </cell>
          <cell r="E8">
            <v>33000</v>
          </cell>
          <cell r="F8">
            <v>379.08</v>
          </cell>
          <cell r="G8">
            <v>33000</v>
          </cell>
          <cell r="H8">
            <v>28304.34</v>
          </cell>
          <cell r="I8">
            <v>33000</v>
          </cell>
          <cell r="J8">
            <v>314524.04000000004</v>
          </cell>
        </row>
        <row r="9">
          <cell r="A9">
            <v>36000</v>
          </cell>
          <cell r="B9">
            <v>450000</v>
          </cell>
          <cell r="C9">
            <v>36000</v>
          </cell>
          <cell r="D9">
            <v>0</v>
          </cell>
          <cell r="E9">
            <v>36000</v>
          </cell>
          <cell r="F9">
            <v>100000</v>
          </cell>
          <cell r="G9">
            <v>36000</v>
          </cell>
          <cell r="H9">
            <v>0</v>
          </cell>
          <cell r="I9">
            <v>36000</v>
          </cell>
          <cell r="J9">
            <v>550000</v>
          </cell>
        </row>
        <row r="10">
          <cell r="A10">
            <v>56000</v>
          </cell>
          <cell r="B10">
            <v>205600.84</v>
          </cell>
          <cell r="C10">
            <v>56000</v>
          </cell>
          <cell r="D10">
            <v>186254.54</v>
          </cell>
          <cell r="E10">
            <v>56000</v>
          </cell>
          <cell r="F10">
            <v>433890.42</v>
          </cell>
          <cell r="G10">
            <v>56000</v>
          </cell>
          <cell r="H10">
            <v>396967.05000000005</v>
          </cell>
          <cell r="I10">
            <v>56000</v>
          </cell>
          <cell r="J10">
            <v>56269.669999999955</v>
          </cell>
        </row>
        <row r="11">
          <cell r="A11">
            <v>115000</v>
          </cell>
          <cell r="B11">
            <v>118265.89</v>
          </cell>
          <cell r="C11">
            <v>115000</v>
          </cell>
          <cell r="D11">
            <v>36806.41</v>
          </cell>
          <cell r="E11">
            <v>115000</v>
          </cell>
          <cell r="F11">
            <v>501486.00000000006</v>
          </cell>
          <cell r="G11">
            <v>115000</v>
          </cell>
          <cell r="H11">
            <v>515670.79000000004</v>
          </cell>
          <cell r="I11">
            <v>115000</v>
          </cell>
          <cell r="J11">
            <v>67274.69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1053.75</v>
          </cell>
          <cell r="E12">
            <v>153000</v>
          </cell>
          <cell r="F12">
            <v>38.06</v>
          </cell>
          <cell r="G12">
            <v>153000</v>
          </cell>
          <cell r="H12">
            <v>0</v>
          </cell>
          <cell r="I12">
            <v>153000</v>
          </cell>
          <cell r="J12">
            <v>-1015.69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3350044.85</v>
          </cell>
          <cell r="E13">
            <v>154000</v>
          </cell>
          <cell r="F13">
            <v>0</v>
          </cell>
          <cell r="G13">
            <v>154000</v>
          </cell>
          <cell r="H13">
            <v>180761.08</v>
          </cell>
          <cell r="I13">
            <v>154000</v>
          </cell>
          <cell r="J13">
            <v>-3530805.93</v>
          </cell>
        </row>
        <row r="14">
          <cell r="A14">
            <v>171000</v>
          </cell>
          <cell r="B14">
            <v>2268.65</v>
          </cell>
          <cell r="C14">
            <v>171000</v>
          </cell>
          <cell r="D14">
            <v>8851.72</v>
          </cell>
          <cell r="E14">
            <v>171000</v>
          </cell>
          <cell r="F14">
            <v>148550.73</v>
          </cell>
          <cell r="G14">
            <v>171000</v>
          </cell>
          <cell r="H14">
            <v>152277.66</v>
          </cell>
          <cell r="I14">
            <v>171000</v>
          </cell>
          <cell r="J14">
            <v>-10310</v>
          </cell>
        </row>
        <row r="15">
          <cell r="A15" t="str">
            <v>(blank)</v>
          </cell>
          <cell r="B15">
            <v>5738174.68</v>
          </cell>
          <cell r="C15" t="str">
            <v>(blank)</v>
          </cell>
          <cell r="D15">
            <v>5738174.680000001</v>
          </cell>
          <cell r="E15" t="str">
            <v>(blank)</v>
          </cell>
          <cell r="F15">
            <v>3163000.6200000034</v>
          </cell>
          <cell r="G15" t="str">
            <v>(blank)</v>
          </cell>
          <cell r="H15">
            <v>3163000.620000001</v>
          </cell>
          <cell r="I15" t="str">
            <v>(blank)</v>
          </cell>
          <cell r="J15">
            <v>2.1245796233415604E-09</v>
          </cell>
        </row>
        <row r="16">
          <cell r="A16">
            <v>113000</v>
          </cell>
          <cell r="B16">
            <v>69894.19</v>
          </cell>
          <cell r="C16">
            <v>113000</v>
          </cell>
          <cell r="D16">
            <v>10194.75</v>
          </cell>
          <cell r="E16">
            <v>113000</v>
          </cell>
          <cell r="F16">
            <v>3264.3199999999997</v>
          </cell>
          <cell r="G16">
            <v>113000</v>
          </cell>
          <cell r="H16">
            <v>4106.759999999999</v>
          </cell>
          <cell r="I16">
            <v>113000</v>
          </cell>
          <cell r="J16">
            <v>58857.00000000002</v>
          </cell>
        </row>
        <row r="17">
          <cell r="A17">
            <v>99000</v>
          </cell>
          <cell r="B17">
            <v>115381.28</v>
          </cell>
          <cell r="C17">
            <v>99000</v>
          </cell>
          <cell r="D17">
            <v>667.81</v>
          </cell>
          <cell r="E17">
            <v>99000</v>
          </cell>
          <cell r="F17">
            <v>56314.450000000004</v>
          </cell>
          <cell r="G17">
            <v>99000</v>
          </cell>
          <cell r="H17">
            <v>902.2</v>
          </cell>
          <cell r="I17">
            <v>99000</v>
          </cell>
          <cell r="J17">
            <v>170125.72</v>
          </cell>
        </row>
        <row r="18">
          <cell r="A18">
            <v>103000</v>
          </cell>
          <cell r="B18">
            <v>18242.4</v>
          </cell>
          <cell r="C18">
            <v>103000</v>
          </cell>
          <cell r="D18">
            <v>0</v>
          </cell>
          <cell r="E18">
            <v>103000</v>
          </cell>
          <cell r="F18">
            <v>26988.6</v>
          </cell>
          <cell r="G18">
            <v>103000</v>
          </cell>
          <cell r="H18">
            <v>250</v>
          </cell>
          <cell r="I18">
            <v>103000</v>
          </cell>
          <cell r="J18">
            <v>44981</v>
          </cell>
        </row>
        <row r="19">
          <cell r="A19">
            <v>232000</v>
          </cell>
          <cell r="B19">
            <v>35518.89</v>
          </cell>
          <cell r="C19">
            <v>232000</v>
          </cell>
          <cell r="D19">
            <v>85716.06</v>
          </cell>
          <cell r="E19">
            <v>232000</v>
          </cell>
          <cell r="F19">
            <v>65187.01999999999</v>
          </cell>
          <cell r="G19">
            <v>232000</v>
          </cell>
          <cell r="H19">
            <v>37336.40999999999</v>
          </cell>
          <cell r="I19">
            <v>232000</v>
          </cell>
          <cell r="J19">
            <v>-22346.559999999998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292.38</v>
          </cell>
          <cell r="G20">
            <v>218000</v>
          </cell>
          <cell r="H20">
            <v>292.38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2790019.75</v>
          </cell>
          <cell r="C21">
            <v>34000</v>
          </cell>
          <cell r="D21">
            <v>0</v>
          </cell>
          <cell r="E21">
            <v>34000</v>
          </cell>
          <cell r="F21">
            <v>128582.5</v>
          </cell>
          <cell r="G21">
            <v>34000</v>
          </cell>
          <cell r="H21">
            <v>0</v>
          </cell>
          <cell r="I21">
            <v>34000</v>
          </cell>
          <cell r="J21">
            <v>2918602.25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160537.95000000007</v>
          </cell>
          <cell r="G22">
            <v>148999</v>
          </cell>
          <cell r="H22">
            <v>160537.95000000007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180761.08</v>
          </cell>
          <cell r="G23">
            <v>158999</v>
          </cell>
          <cell r="H23">
            <v>0</v>
          </cell>
          <cell r="I23">
            <v>158999</v>
          </cell>
          <cell r="J23">
            <v>180761.08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33723.86</v>
          </cell>
          <cell r="G24">
            <v>229999</v>
          </cell>
          <cell r="H24">
            <v>0</v>
          </cell>
          <cell r="I24">
            <v>229999</v>
          </cell>
          <cell r="J24">
            <v>33723.86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433890.42</v>
          </cell>
          <cell r="I25">
            <v>84999</v>
          </cell>
          <cell r="J25">
            <v>-433890.42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0</v>
          </cell>
          <cell r="G26">
            <v>91999</v>
          </cell>
          <cell r="H26">
            <v>38.06</v>
          </cell>
          <cell r="I26">
            <v>91999</v>
          </cell>
          <cell r="J26">
            <v>-38.06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63250.82</v>
          </cell>
          <cell r="I27">
            <v>106999</v>
          </cell>
          <cell r="J27">
            <v>-63250.82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31261.51</v>
          </cell>
          <cell r="G28">
            <v>214999</v>
          </cell>
          <cell r="H28">
            <v>0</v>
          </cell>
          <cell r="I28">
            <v>214999</v>
          </cell>
          <cell r="J28">
            <v>31261.51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6781.83</v>
          </cell>
          <cell r="G29">
            <v>188999</v>
          </cell>
          <cell r="H29">
            <v>0</v>
          </cell>
          <cell r="I29">
            <v>188999</v>
          </cell>
          <cell r="J29">
            <v>6781.83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263360.13</v>
          </cell>
          <cell r="E31">
            <v>155000</v>
          </cell>
          <cell r="F31">
            <v>17330</v>
          </cell>
          <cell r="G31">
            <v>155000</v>
          </cell>
          <cell r="H31">
            <v>47904.45</v>
          </cell>
          <cell r="I31">
            <v>155000</v>
          </cell>
          <cell r="J31">
            <v>-293934.57999999996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23067.18</v>
          </cell>
          <cell r="I32">
            <v>102999</v>
          </cell>
          <cell r="J32">
            <v>-23067.18</v>
          </cell>
        </row>
        <row r="33">
          <cell r="A33">
            <v>60000</v>
          </cell>
          <cell r="B33">
            <v>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0</v>
          </cell>
          <cell r="I33">
            <v>60000</v>
          </cell>
          <cell r="J33">
            <v>0</v>
          </cell>
        </row>
        <row r="34">
          <cell r="A34">
            <v>145000</v>
          </cell>
          <cell r="B34">
            <v>306692.97000000003</v>
          </cell>
          <cell r="C34">
            <v>145000</v>
          </cell>
          <cell r="D34">
            <v>64310.97</v>
          </cell>
          <cell r="E34">
            <v>145000</v>
          </cell>
          <cell r="F34">
            <v>0</v>
          </cell>
          <cell r="G34">
            <v>145000</v>
          </cell>
          <cell r="H34">
            <v>118232.93</v>
          </cell>
          <cell r="I34">
            <v>145000</v>
          </cell>
          <cell r="J34">
            <v>124149.07</v>
          </cell>
        </row>
        <row r="35">
          <cell r="A35">
            <v>108000</v>
          </cell>
          <cell r="B35">
            <v>153.72</v>
          </cell>
          <cell r="C35">
            <v>108000</v>
          </cell>
          <cell r="D35">
            <v>0</v>
          </cell>
          <cell r="E35">
            <v>108000</v>
          </cell>
          <cell r="F35">
            <v>0</v>
          </cell>
          <cell r="G35">
            <v>108000</v>
          </cell>
          <cell r="H35">
            <v>0</v>
          </cell>
          <cell r="I35">
            <v>108000</v>
          </cell>
          <cell r="J35">
            <v>153.72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0.9</v>
          </cell>
          <cell r="I36">
            <v>146999</v>
          </cell>
          <cell r="J36">
            <v>-0.9</v>
          </cell>
        </row>
        <row r="37">
          <cell r="A37">
            <v>64000</v>
          </cell>
          <cell r="B37">
            <v>3554.46</v>
          </cell>
          <cell r="C37">
            <v>64000</v>
          </cell>
          <cell r="D37">
            <v>0</v>
          </cell>
          <cell r="E37">
            <v>64000</v>
          </cell>
          <cell r="F37">
            <v>2665.84</v>
          </cell>
          <cell r="G37">
            <v>64000</v>
          </cell>
          <cell r="H37">
            <v>0</v>
          </cell>
          <cell r="I37">
            <v>64000</v>
          </cell>
          <cell r="J37">
            <v>6220.3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27736.23</v>
          </cell>
          <cell r="E38">
            <v>186000</v>
          </cell>
          <cell r="F38">
            <v>27736.23</v>
          </cell>
          <cell r="G38">
            <v>186000</v>
          </cell>
          <cell r="H38">
            <v>0</v>
          </cell>
          <cell r="I38">
            <v>186000</v>
          </cell>
          <cell r="J38">
            <v>0</v>
          </cell>
        </row>
        <row r="39">
          <cell r="A39">
            <v>216000</v>
          </cell>
          <cell r="B39">
            <v>0</v>
          </cell>
          <cell r="C39">
            <v>216000</v>
          </cell>
          <cell r="D39">
            <v>36571.33</v>
          </cell>
          <cell r="E39">
            <v>216000</v>
          </cell>
          <cell r="F39">
            <v>0</v>
          </cell>
          <cell r="G39">
            <v>216000</v>
          </cell>
          <cell r="H39">
            <v>0</v>
          </cell>
          <cell r="I39">
            <v>216000</v>
          </cell>
          <cell r="J39">
            <v>-36571.33</v>
          </cell>
        </row>
        <row r="40">
          <cell r="A40">
            <v>164000</v>
          </cell>
          <cell r="B40">
            <v>0</v>
          </cell>
          <cell r="C40">
            <v>164000</v>
          </cell>
          <cell r="D40">
            <v>282.42</v>
          </cell>
          <cell r="E40">
            <v>164000</v>
          </cell>
          <cell r="F40">
            <v>0</v>
          </cell>
          <cell r="G40">
            <v>164000</v>
          </cell>
          <cell r="H40">
            <v>0</v>
          </cell>
          <cell r="I40">
            <v>164000</v>
          </cell>
          <cell r="J40">
            <v>-282.42</v>
          </cell>
        </row>
        <row r="41">
          <cell r="A41">
            <v>160000</v>
          </cell>
          <cell r="B41">
            <v>0</v>
          </cell>
          <cell r="C41">
            <v>160000</v>
          </cell>
          <cell r="D41">
            <v>290.45</v>
          </cell>
          <cell r="E41">
            <v>160000</v>
          </cell>
          <cell r="F41">
            <v>0</v>
          </cell>
          <cell r="G41">
            <v>160000</v>
          </cell>
          <cell r="H41">
            <v>0</v>
          </cell>
          <cell r="I41">
            <v>160000</v>
          </cell>
          <cell r="J41">
            <v>-290.45</v>
          </cell>
        </row>
        <row r="42">
          <cell r="A42">
            <v>125999</v>
          </cell>
          <cell r="B42">
            <v>0</v>
          </cell>
          <cell r="C42">
            <v>125999</v>
          </cell>
          <cell r="D42">
            <v>0</v>
          </cell>
          <cell r="E42">
            <v>125999</v>
          </cell>
          <cell r="F42">
            <v>0</v>
          </cell>
          <cell r="G42">
            <v>125999</v>
          </cell>
          <cell r="H42">
            <v>1424.35</v>
          </cell>
          <cell r="I42">
            <v>125999</v>
          </cell>
          <cell r="J42">
            <v>-1424.35</v>
          </cell>
        </row>
        <row r="43">
          <cell r="A43">
            <v>170999</v>
          </cell>
          <cell r="B43">
            <v>0</v>
          </cell>
          <cell r="C43">
            <v>170999</v>
          </cell>
          <cell r="D43">
            <v>0</v>
          </cell>
          <cell r="E43">
            <v>170999</v>
          </cell>
          <cell r="F43">
            <v>22413.699999999997</v>
          </cell>
          <cell r="G43">
            <v>170999</v>
          </cell>
          <cell r="H43">
            <v>22413.699999999997</v>
          </cell>
          <cell r="I43">
            <v>170999</v>
          </cell>
          <cell r="J43">
            <v>0</v>
          </cell>
        </row>
        <row r="44">
          <cell r="A44">
            <v>173999</v>
          </cell>
          <cell r="B44">
            <v>0</v>
          </cell>
          <cell r="C44">
            <v>173999</v>
          </cell>
          <cell r="D44">
            <v>0</v>
          </cell>
          <cell r="E44">
            <v>173999</v>
          </cell>
          <cell r="F44">
            <v>1926.72</v>
          </cell>
          <cell r="G44">
            <v>173999</v>
          </cell>
          <cell r="H44">
            <v>1926.72</v>
          </cell>
          <cell r="I44">
            <v>173999</v>
          </cell>
          <cell r="J44">
            <v>0</v>
          </cell>
        </row>
        <row r="45">
          <cell r="A45">
            <v>175999</v>
          </cell>
          <cell r="B45">
            <v>0</v>
          </cell>
          <cell r="C45">
            <v>175999</v>
          </cell>
          <cell r="D45">
            <v>0</v>
          </cell>
          <cell r="E45">
            <v>175999</v>
          </cell>
          <cell r="F45">
            <v>11279.16</v>
          </cell>
          <cell r="G45">
            <v>175999</v>
          </cell>
          <cell r="H45">
            <v>11279.16</v>
          </cell>
          <cell r="I45">
            <v>175999</v>
          </cell>
          <cell r="J45">
            <v>0</v>
          </cell>
        </row>
        <row r="46">
          <cell r="A46">
            <v>176999</v>
          </cell>
          <cell r="B46">
            <v>0</v>
          </cell>
          <cell r="C46">
            <v>176999</v>
          </cell>
          <cell r="D46">
            <v>0</v>
          </cell>
          <cell r="E46">
            <v>176999</v>
          </cell>
          <cell r="F46">
            <v>7267.64</v>
          </cell>
          <cell r="G46">
            <v>176999</v>
          </cell>
          <cell r="H46">
            <v>7267.64</v>
          </cell>
          <cell r="I46">
            <v>176999</v>
          </cell>
          <cell r="J46">
            <v>0</v>
          </cell>
        </row>
        <row r="47">
          <cell r="A47">
            <v>177999</v>
          </cell>
          <cell r="B47">
            <v>0</v>
          </cell>
          <cell r="C47">
            <v>177999</v>
          </cell>
          <cell r="D47">
            <v>0</v>
          </cell>
          <cell r="E47">
            <v>177999</v>
          </cell>
          <cell r="F47">
            <v>0</v>
          </cell>
          <cell r="G47">
            <v>177999</v>
          </cell>
          <cell r="H47">
            <v>0</v>
          </cell>
          <cell r="I47">
            <v>177999</v>
          </cell>
          <cell r="J47">
            <v>0</v>
          </cell>
        </row>
        <row r="48">
          <cell r="A48">
            <v>178999</v>
          </cell>
          <cell r="B48">
            <v>0</v>
          </cell>
          <cell r="C48">
            <v>178999</v>
          </cell>
          <cell r="D48">
            <v>0</v>
          </cell>
          <cell r="E48">
            <v>178999</v>
          </cell>
          <cell r="F48">
            <v>514.95</v>
          </cell>
          <cell r="G48">
            <v>178999</v>
          </cell>
          <cell r="H48">
            <v>514.95</v>
          </cell>
          <cell r="I48">
            <v>178999</v>
          </cell>
          <cell r="J48">
            <v>0</v>
          </cell>
        </row>
        <row r="49">
          <cell r="A49">
            <v>182999</v>
          </cell>
          <cell r="B49">
            <v>0</v>
          </cell>
          <cell r="C49">
            <v>182999</v>
          </cell>
          <cell r="D49">
            <v>0</v>
          </cell>
          <cell r="E49">
            <v>182999</v>
          </cell>
          <cell r="F49">
            <v>18953.230000000003</v>
          </cell>
          <cell r="G49">
            <v>182999</v>
          </cell>
          <cell r="H49">
            <v>18953.230000000003</v>
          </cell>
          <cell r="I49">
            <v>182999</v>
          </cell>
          <cell r="J49">
            <v>0</v>
          </cell>
        </row>
        <row r="50">
          <cell r="A50">
            <v>42000</v>
          </cell>
          <cell r="B50">
            <v>10125.01</v>
          </cell>
          <cell r="C50">
            <v>42000</v>
          </cell>
          <cell r="D50">
            <v>0</v>
          </cell>
          <cell r="E50">
            <v>42000</v>
          </cell>
          <cell r="F50">
            <v>0</v>
          </cell>
          <cell r="G50">
            <v>42000</v>
          </cell>
          <cell r="H50">
            <v>0</v>
          </cell>
          <cell r="I50">
            <v>42000</v>
          </cell>
          <cell r="J50">
            <v>10125.01</v>
          </cell>
        </row>
        <row r="51">
          <cell r="A51">
            <v>162999</v>
          </cell>
          <cell r="B51">
            <v>0</v>
          </cell>
          <cell r="C51">
            <v>162999</v>
          </cell>
          <cell r="D51">
            <v>0</v>
          </cell>
          <cell r="E51">
            <v>162999</v>
          </cell>
          <cell r="F51">
            <v>0</v>
          </cell>
          <cell r="G51">
            <v>162999</v>
          </cell>
          <cell r="H51">
            <v>0</v>
          </cell>
          <cell r="I51">
            <v>162999</v>
          </cell>
          <cell r="J51">
            <v>0</v>
          </cell>
        </row>
        <row r="52">
          <cell r="A52">
            <v>184999</v>
          </cell>
          <cell r="B52">
            <v>0</v>
          </cell>
          <cell r="C52">
            <v>184999</v>
          </cell>
          <cell r="D52">
            <v>0</v>
          </cell>
          <cell r="E52">
            <v>184999</v>
          </cell>
          <cell r="F52">
            <v>0</v>
          </cell>
          <cell r="G52">
            <v>184999</v>
          </cell>
          <cell r="H52">
            <v>0</v>
          </cell>
          <cell r="I52">
            <v>184999</v>
          </cell>
          <cell r="J52">
            <v>0</v>
          </cell>
        </row>
        <row r="53">
          <cell r="A53">
            <v>88999</v>
          </cell>
          <cell r="B53">
            <v>0</v>
          </cell>
          <cell r="C53">
            <v>88999</v>
          </cell>
          <cell r="D53">
            <v>0</v>
          </cell>
          <cell r="E53">
            <v>88999</v>
          </cell>
          <cell r="F53">
            <v>0</v>
          </cell>
          <cell r="G53">
            <v>88999</v>
          </cell>
          <cell r="H53">
            <v>0</v>
          </cell>
          <cell r="I53">
            <v>88999</v>
          </cell>
          <cell r="J53">
            <v>0</v>
          </cell>
        </row>
        <row r="54">
          <cell r="A54">
            <v>147000</v>
          </cell>
          <cell r="B54">
            <v>0</v>
          </cell>
          <cell r="C54">
            <v>147000</v>
          </cell>
          <cell r="D54">
            <v>351827.71</v>
          </cell>
          <cell r="E54">
            <v>147000</v>
          </cell>
          <cell r="F54">
            <v>0</v>
          </cell>
          <cell r="G54">
            <v>147000</v>
          </cell>
          <cell r="H54">
            <v>0</v>
          </cell>
          <cell r="I54">
            <v>147000</v>
          </cell>
          <cell r="J54">
            <v>-351827.71</v>
          </cell>
        </row>
        <row r="55">
          <cell r="A55">
            <v>37000</v>
          </cell>
          <cell r="B55">
            <v>23971.84</v>
          </cell>
          <cell r="C55">
            <v>37000</v>
          </cell>
          <cell r="D55">
            <v>0</v>
          </cell>
          <cell r="E55">
            <v>37000</v>
          </cell>
          <cell r="F55">
            <v>0</v>
          </cell>
          <cell r="G55">
            <v>37000</v>
          </cell>
          <cell r="H55">
            <v>12261.47</v>
          </cell>
          <cell r="I55">
            <v>37000</v>
          </cell>
          <cell r="J55">
            <v>11710.37</v>
          </cell>
        </row>
        <row r="56">
          <cell r="A56">
            <v>179000</v>
          </cell>
          <cell r="B56">
            <v>0</v>
          </cell>
          <cell r="C56">
            <v>179000</v>
          </cell>
          <cell r="D56">
            <v>6732.88</v>
          </cell>
          <cell r="E56">
            <v>179000</v>
          </cell>
          <cell r="F56">
            <v>4083.37</v>
          </cell>
          <cell r="G56">
            <v>179000</v>
          </cell>
          <cell r="H56">
            <v>0</v>
          </cell>
          <cell r="I56">
            <v>179000</v>
          </cell>
          <cell r="J56">
            <v>-2649.51</v>
          </cell>
        </row>
        <row r="57">
          <cell r="A57" t="str">
            <v>Grand Total</v>
          </cell>
          <cell r="B57">
            <v>11476349.360000001</v>
          </cell>
          <cell r="C57" t="str">
            <v>Grand Total</v>
          </cell>
          <cell r="D57">
            <v>11476349.360000005</v>
          </cell>
          <cell r="E57" t="str">
            <v>Grand Total</v>
          </cell>
          <cell r="F57">
            <v>6326001.240000004</v>
          </cell>
          <cell r="G57" t="str">
            <v>Grand Total</v>
          </cell>
          <cell r="H57">
            <v>6326001.24</v>
          </cell>
          <cell r="I57" t="str">
            <v>Grand Total</v>
          </cell>
          <cell r="J57">
            <v>1.8189894035458565E-09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23.8515625" style="0" customWidth="1"/>
    <col min="2" max="2" width="34.7109375" style="0" customWidth="1"/>
    <col min="3" max="3" width="27.7109375" style="0" customWidth="1"/>
    <col min="4" max="4" width="22.28125" style="118" customWidth="1"/>
    <col min="5" max="5" width="27.421875" style="0" customWidth="1"/>
  </cols>
  <sheetData>
    <row r="1" spans="5:7" ht="15">
      <c r="E1" s="119"/>
      <c r="F1" s="119"/>
      <c r="G1" s="119"/>
    </row>
    <row r="2" spans="5:7" ht="15">
      <c r="E2" s="119"/>
      <c r="F2" s="119"/>
      <c r="G2" s="119"/>
    </row>
    <row r="3" spans="5:7" ht="15">
      <c r="E3" s="119"/>
      <c r="F3" s="119"/>
      <c r="G3" s="119"/>
    </row>
    <row r="4" spans="5:7" ht="15">
      <c r="E4" s="119"/>
      <c r="F4" s="119"/>
      <c r="G4" s="119"/>
    </row>
    <row r="5" spans="5:7" ht="15">
      <c r="E5" s="119"/>
      <c r="F5" s="119"/>
      <c r="G5" s="119"/>
    </row>
    <row r="6" spans="5:7" ht="15">
      <c r="E6" s="119"/>
      <c r="F6" s="119"/>
      <c r="G6" s="119"/>
    </row>
    <row r="7" spans="1:7" ht="15">
      <c r="A7" s="2" t="s">
        <v>358</v>
      </c>
      <c r="E7" s="120" t="s">
        <v>359</v>
      </c>
      <c r="F7" s="119"/>
      <c r="G7" s="119"/>
    </row>
    <row r="8" spans="1:9" ht="15">
      <c r="A8" s="2" t="s">
        <v>362</v>
      </c>
      <c r="E8" s="120" t="s">
        <v>361</v>
      </c>
      <c r="F8" s="119"/>
      <c r="G8" s="119"/>
      <c r="I8" s="2"/>
    </row>
    <row r="9" spans="1:9" ht="15">
      <c r="A9" s="2" t="s">
        <v>350</v>
      </c>
      <c r="E9" s="120" t="s">
        <v>348</v>
      </c>
      <c r="F9" s="119"/>
      <c r="G9" s="119"/>
      <c r="I9" s="2"/>
    </row>
    <row r="10" spans="2:9" ht="15">
      <c r="B10" s="149" t="s">
        <v>0</v>
      </c>
      <c r="C10" s="149"/>
      <c r="E10" s="119"/>
      <c r="F10" s="119"/>
      <c r="G10" s="119"/>
      <c r="I10" s="2"/>
    </row>
    <row r="11" spans="2:7" ht="15">
      <c r="B11" s="149" t="s">
        <v>371</v>
      </c>
      <c r="C11" s="149"/>
      <c r="E11" s="119"/>
      <c r="F11" s="121"/>
      <c r="G11" s="119"/>
    </row>
    <row r="12" spans="5:7" ht="15">
      <c r="E12" s="119"/>
      <c r="F12" s="121"/>
      <c r="G12" s="119"/>
    </row>
    <row r="13" spans="5:7" ht="15">
      <c r="E13" s="119"/>
      <c r="F13" s="119"/>
      <c r="G13" s="119"/>
    </row>
    <row r="14" spans="5:7" ht="15.75" thickBot="1">
      <c r="E14" s="119"/>
      <c r="F14" s="119"/>
      <c r="G14" s="119"/>
    </row>
    <row r="15" spans="1:7" ht="15">
      <c r="A15" s="150"/>
      <c r="B15" s="3"/>
      <c r="C15" s="7"/>
      <c r="D15" s="153" t="s">
        <v>3</v>
      </c>
      <c r="E15" s="154"/>
      <c r="F15" s="119"/>
      <c r="G15" s="119"/>
    </row>
    <row r="16" spans="1:7" ht="15.75" thickBot="1">
      <c r="A16" s="151"/>
      <c r="B16" s="4"/>
      <c r="C16" s="4"/>
      <c r="D16" s="155"/>
      <c r="E16" s="156"/>
      <c r="F16" s="119"/>
      <c r="G16" s="119"/>
    </row>
    <row r="17" spans="1:7" ht="15">
      <c r="A17" s="151"/>
      <c r="B17" s="5" t="s">
        <v>1</v>
      </c>
      <c r="C17" s="8" t="s">
        <v>2</v>
      </c>
      <c r="D17" s="124"/>
      <c r="E17" s="157" t="s">
        <v>368</v>
      </c>
      <c r="F17" s="119"/>
      <c r="G17" s="119"/>
    </row>
    <row r="18" spans="1:7" ht="24.75" thickBot="1">
      <c r="A18" s="152"/>
      <c r="B18" s="6"/>
      <c r="C18" s="6"/>
      <c r="D18" s="125" t="s">
        <v>376</v>
      </c>
      <c r="E18" s="158"/>
      <c r="F18" s="119"/>
      <c r="G18" s="119"/>
    </row>
    <row r="19" spans="1:7" ht="16.5" thickBot="1">
      <c r="A19" s="10"/>
      <c r="B19" s="11">
        <v>1</v>
      </c>
      <c r="C19" s="11">
        <v>2</v>
      </c>
      <c r="D19" s="126">
        <v>3</v>
      </c>
      <c r="E19" s="122">
        <v>4</v>
      </c>
      <c r="F19" s="119"/>
      <c r="G19" s="119"/>
    </row>
    <row r="20" spans="1:7" ht="26.25" thickBot="1">
      <c r="A20" s="13" t="s">
        <v>4</v>
      </c>
      <c r="B20" s="14" t="s">
        <v>5</v>
      </c>
      <c r="C20" s="15"/>
      <c r="D20" s="116"/>
      <c r="E20" s="116"/>
      <c r="F20" s="119"/>
      <c r="G20" s="119"/>
    </row>
    <row r="21" spans="1:7" ht="16.5" thickBot="1">
      <c r="A21" s="16">
        <v>1</v>
      </c>
      <c r="B21" s="17" t="s">
        <v>6</v>
      </c>
      <c r="C21" s="15"/>
      <c r="D21" s="132">
        <f>+D22+D23+D25+D26</f>
        <v>295703.61</v>
      </c>
      <c r="E21" s="132">
        <f>+E22+E23+E25+E26</f>
        <v>298113.29</v>
      </c>
      <c r="F21" s="119"/>
      <c r="G21" s="119"/>
    </row>
    <row r="22" spans="1:7" ht="26.25" thickBot="1">
      <c r="A22" s="10"/>
      <c r="B22" s="18" t="s">
        <v>7</v>
      </c>
      <c r="C22" s="15"/>
      <c r="D22" s="116">
        <v>292727.75</v>
      </c>
      <c r="E22" s="116">
        <v>294972.3</v>
      </c>
      <c r="F22" s="119"/>
      <c r="G22" s="119"/>
    </row>
    <row r="23" spans="1:7" ht="25.5">
      <c r="A23" s="150"/>
      <c r="B23" s="19" t="s">
        <v>8</v>
      </c>
      <c r="C23" s="150"/>
      <c r="D23" s="147"/>
      <c r="E23" s="147">
        <v>293.2</v>
      </c>
      <c r="F23" s="119"/>
      <c r="G23" s="119"/>
    </row>
    <row r="24" spans="1:7" ht="15.75" customHeight="1" thickBot="1">
      <c r="A24" s="152"/>
      <c r="B24" s="18" t="s">
        <v>9</v>
      </c>
      <c r="C24" s="152"/>
      <c r="D24" s="148"/>
      <c r="E24" s="148"/>
      <c r="F24" s="119"/>
      <c r="G24" s="119"/>
    </row>
    <row r="25" spans="1:7" ht="26.25" thickBot="1">
      <c r="A25" s="10"/>
      <c r="B25" s="18" t="s">
        <v>10</v>
      </c>
      <c r="C25" s="15"/>
      <c r="D25" s="116">
        <v>2975.86</v>
      </c>
      <c r="E25" s="116">
        <v>2847.79</v>
      </c>
      <c r="F25" s="119"/>
      <c r="G25" s="119"/>
    </row>
    <row r="26" spans="1:7" ht="16.5" thickBot="1">
      <c r="A26" s="10"/>
      <c r="B26" s="18" t="s">
        <v>345</v>
      </c>
      <c r="C26" s="15"/>
      <c r="D26" s="116"/>
      <c r="E26" s="116"/>
      <c r="F26" s="119"/>
      <c r="G26" s="119"/>
    </row>
    <row r="27" spans="1:7" ht="16.5" thickBot="1">
      <c r="A27" s="16">
        <v>2</v>
      </c>
      <c r="B27" s="17" t="s">
        <v>11</v>
      </c>
      <c r="C27" s="15"/>
      <c r="D27" s="132">
        <f>+D28+D30+D31+D33+D34+D35+D36+D37</f>
        <v>302187.76</v>
      </c>
      <c r="E27" s="132">
        <f>+E28+E30+E31+E33+E34+E35+E36+E37</f>
        <v>259404.88</v>
      </c>
      <c r="F27" s="119"/>
      <c r="G27" s="119"/>
    </row>
    <row r="28" spans="1:7" ht="25.5">
      <c r="A28" s="150"/>
      <c r="B28" s="19" t="s">
        <v>12</v>
      </c>
      <c r="C28" s="150"/>
      <c r="D28" s="147">
        <v>173210.56</v>
      </c>
      <c r="E28" s="147">
        <v>150953.22</v>
      </c>
      <c r="F28" s="119"/>
      <c r="G28" s="119"/>
    </row>
    <row r="29" spans="1:7" ht="15.75" customHeight="1" thickBot="1">
      <c r="A29" s="152"/>
      <c r="B29" s="18" t="s">
        <v>13</v>
      </c>
      <c r="C29" s="152"/>
      <c r="D29" s="148"/>
      <c r="E29" s="148"/>
      <c r="F29" s="119"/>
      <c r="G29" s="119"/>
    </row>
    <row r="30" spans="1:7" ht="39" thickBot="1">
      <c r="A30" s="10"/>
      <c r="B30" s="18" t="s">
        <v>14</v>
      </c>
      <c r="C30" s="15"/>
      <c r="D30" s="116">
        <v>7250.28</v>
      </c>
      <c r="E30" s="116">
        <v>0</v>
      </c>
      <c r="F30" s="119"/>
      <c r="G30" s="119"/>
    </row>
    <row r="31" spans="1:7" ht="25.5">
      <c r="A31" s="150"/>
      <c r="B31" s="19" t="s">
        <v>15</v>
      </c>
      <c r="C31" s="150"/>
      <c r="D31" s="147">
        <v>55497.17</v>
      </c>
      <c r="E31" s="147">
        <v>44544.63</v>
      </c>
      <c r="F31" s="119"/>
      <c r="G31" s="119"/>
    </row>
    <row r="32" spans="1:7" ht="15.75" customHeight="1" thickBot="1">
      <c r="A32" s="152"/>
      <c r="B32" s="18" t="s">
        <v>16</v>
      </c>
      <c r="C32" s="152"/>
      <c r="D32" s="148"/>
      <c r="E32" s="148"/>
      <c r="F32" s="119"/>
      <c r="G32" s="119"/>
    </row>
    <row r="33" spans="1:7" ht="26.25" thickBot="1">
      <c r="A33" s="10"/>
      <c r="B33" s="18" t="s">
        <v>17</v>
      </c>
      <c r="C33" s="15"/>
      <c r="D33" s="116">
        <v>9272.88</v>
      </c>
      <c r="E33" s="116">
        <v>13047.78</v>
      </c>
      <c r="F33" s="119"/>
      <c r="G33" s="119"/>
    </row>
    <row r="34" spans="1:7" ht="16.5" thickBot="1">
      <c r="A34" s="10"/>
      <c r="B34" s="18" t="s">
        <v>18</v>
      </c>
      <c r="C34" s="15"/>
      <c r="D34" s="116">
        <v>2346.14</v>
      </c>
      <c r="E34" s="116">
        <v>2343.09</v>
      </c>
      <c r="F34" s="119"/>
      <c r="G34" s="119"/>
    </row>
    <row r="35" spans="1:7" ht="26.25" thickBot="1">
      <c r="A35" s="10"/>
      <c r="B35" s="18" t="s">
        <v>19</v>
      </c>
      <c r="C35" s="15"/>
      <c r="D35" s="116">
        <v>11245.73</v>
      </c>
      <c r="E35" s="116">
        <v>12625.86</v>
      </c>
      <c r="F35" s="119"/>
      <c r="G35" s="119"/>
    </row>
    <row r="36" spans="1:7" ht="26.25" thickBot="1">
      <c r="A36" s="10"/>
      <c r="B36" s="18" t="s">
        <v>20</v>
      </c>
      <c r="C36" s="15"/>
      <c r="D36" s="116">
        <v>43365</v>
      </c>
      <c r="E36" s="116">
        <f>37602-1711.7</f>
        <v>35890.3</v>
      </c>
      <c r="F36" s="119"/>
      <c r="G36" s="119"/>
    </row>
    <row r="37" spans="1:7" ht="16.5" thickBot="1">
      <c r="A37" s="10"/>
      <c r="B37" s="18" t="s">
        <v>21</v>
      </c>
      <c r="C37" s="15"/>
      <c r="D37" s="116"/>
      <c r="E37" s="116"/>
      <c r="F37" s="119"/>
      <c r="G37" s="119"/>
    </row>
    <row r="38" spans="1:7" ht="26.25" thickBot="1">
      <c r="A38" s="16">
        <v>3</v>
      </c>
      <c r="B38" s="17" t="s">
        <v>22</v>
      </c>
      <c r="C38" s="15"/>
      <c r="D38" s="132">
        <f>D21-D27</f>
        <v>-6484.150000000023</v>
      </c>
      <c r="E38" s="132">
        <f>E21-E27</f>
        <v>38708.409999999974</v>
      </c>
      <c r="F38" s="119"/>
      <c r="G38" s="119"/>
    </row>
    <row r="39" spans="1:7" ht="26.25" thickBot="1">
      <c r="A39" s="13" t="s">
        <v>23</v>
      </c>
      <c r="B39" s="14" t="s">
        <v>24</v>
      </c>
      <c r="C39" s="15"/>
      <c r="D39" s="116"/>
      <c r="E39" s="116"/>
      <c r="F39" s="119"/>
      <c r="G39" s="119"/>
    </row>
    <row r="40" spans="1:7" ht="26.25" thickBot="1">
      <c r="A40" s="16">
        <v>1</v>
      </c>
      <c r="B40" s="17" t="s">
        <v>25</v>
      </c>
      <c r="C40" s="15"/>
      <c r="D40" s="116">
        <f>+D41+D42+D43+D44+D45</f>
        <v>88070.82</v>
      </c>
      <c r="E40" s="116">
        <f>+E41+E42+E43+E44+E45</f>
        <v>68596.8</v>
      </c>
      <c r="F40" s="119"/>
      <c r="G40" s="119"/>
    </row>
    <row r="41" spans="1:7" ht="16.5" thickBot="1">
      <c r="A41" s="10"/>
      <c r="B41" s="18" t="s">
        <v>26</v>
      </c>
      <c r="C41" s="15"/>
      <c r="D41" s="116"/>
      <c r="E41" s="116"/>
      <c r="F41" s="119"/>
      <c r="G41" s="119"/>
    </row>
    <row r="42" spans="1:7" ht="16.5" thickBot="1">
      <c r="A42" s="10"/>
      <c r="B42" s="18" t="s">
        <v>27</v>
      </c>
      <c r="C42" s="15"/>
      <c r="D42" s="116">
        <v>66625.02</v>
      </c>
      <c r="E42" s="116">
        <v>46500</v>
      </c>
      <c r="F42" s="119"/>
      <c r="G42" s="119"/>
    </row>
    <row r="43" spans="1:7" ht="26.25" thickBot="1">
      <c r="A43" s="10"/>
      <c r="B43" s="18" t="s">
        <v>28</v>
      </c>
      <c r="C43" s="15"/>
      <c r="D43" s="116"/>
      <c r="E43" s="116"/>
      <c r="F43" s="119"/>
      <c r="G43" s="119"/>
    </row>
    <row r="44" spans="1:7" ht="16.5" thickBot="1">
      <c r="A44" s="10"/>
      <c r="B44" s="18" t="s">
        <v>29</v>
      </c>
      <c r="C44" s="15"/>
      <c r="D44" s="116">
        <v>21445.8</v>
      </c>
      <c r="E44" s="116">
        <v>22096.8</v>
      </c>
      <c r="F44" s="119"/>
      <c r="G44" s="119"/>
    </row>
    <row r="45" spans="1:7" ht="26.25" thickBot="1">
      <c r="A45" s="10"/>
      <c r="B45" s="18" t="s">
        <v>360</v>
      </c>
      <c r="C45" s="15"/>
      <c r="D45" s="116"/>
      <c r="E45" s="116"/>
      <c r="F45" s="119"/>
      <c r="G45" s="119"/>
    </row>
    <row r="46" spans="1:7" ht="26.25" thickBot="1">
      <c r="A46" s="16">
        <v>2</v>
      </c>
      <c r="B46" s="17" t="s">
        <v>30</v>
      </c>
      <c r="C46" s="15"/>
      <c r="D46" s="116">
        <f>+D47+D48+D49+D50+D51+D53+D55+D56</f>
        <v>106356.32</v>
      </c>
      <c r="E46" s="116">
        <f>+E47+E48+E49+E50+E51+E53+E55+E56</f>
        <v>120406.09999999999</v>
      </c>
      <c r="F46" s="119"/>
      <c r="G46" s="119"/>
    </row>
    <row r="47" spans="1:7" ht="39" thickBot="1">
      <c r="A47" s="10"/>
      <c r="B47" s="18" t="s">
        <v>31</v>
      </c>
      <c r="C47" s="15"/>
      <c r="D47" s="116">
        <v>106356.32</v>
      </c>
      <c r="E47" s="116">
        <v>118694.4</v>
      </c>
      <c r="F47" s="119"/>
      <c r="G47" s="119"/>
    </row>
    <row r="48" spans="1:7" ht="39" thickBot="1">
      <c r="A48" s="10"/>
      <c r="B48" s="18" t="s">
        <v>32</v>
      </c>
      <c r="C48" s="15"/>
      <c r="D48" s="116"/>
      <c r="E48" s="116"/>
      <c r="F48" s="119"/>
      <c r="G48" s="119"/>
    </row>
    <row r="49" spans="1:7" ht="64.5" thickBot="1">
      <c r="A49" s="10"/>
      <c r="B49" s="18" t="s">
        <v>33</v>
      </c>
      <c r="C49" s="15"/>
      <c r="D49" s="116"/>
      <c r="E49" s="116"/>
      <c r="F49" s="119"/>
      <c r="G49" s="119"/>
    </row>
    <row r="50" spans="1:7" ht="64.5" thickBot="1">
      <c r="A50" s="10"/>
      <c r="B50" s="18" t="s">
        <v>34</v>
      </c>
      <c r="C50" s="15"/>
      <c r="D50" s="116"/>
      <c r="E50" s="116"/>
      <c r="F50" s="119"/>
      <c r="G50" s="119"/>
    </row>
    <row r="51" spans="1:7" ht="25.5">
      <c r="A51" s="150"/>
      <c r="B51" s="40" t="s">
        <v>60</v>
      </c>
      <c r="C51" s="150"/>
      <c r="D51" s="147"/>
      <c r="E51" s="147"/>
      <c r="F51" s="119"/>
      <c r="G51" s="119"/>
    </row>
    <row r="52" spans="1:7" ht="26.25" thickBot="1">
      <c r="A52" s="152"/>
      <c r="B52" s="18" t="s">
        <v>61</v>
      </c>
      <c r="C52" s="152"/>
      <c r="D52" s="148"/>
      <c r="E52" s="148"/>
      <c r="F52" s="119"/>
      <c r="G52" s="119"/>
    </row>
    <row r="53" spans="1:7" ht="25.5">
      <c r="A53" s="150"/>
      <c r="B53" s="19" t="s">
        <v>62</v>
      </c>
      <c r="C53" s="150"/>
      <c r="D53" s="147"/>
      <c r="E53" s="147"/>
      <c r="F53" s="119"/>
      <c r="G53" s="119"/>
    </row>
    <row r="54" spans="1:7" ht="15.75" customHeight="1" thickBot="1">
      <c r="A54" s="152"/>
      <c r="B54" s="18" t="s">
        <v>63</v>
      </c>
      <c r="C54" s="152"/>
      <c r="D54" s="148"/>
      <c r="E54" s="148"/>
      <c r="F54" s="119"/>
      <c r="G54" s="119"/>
    </row>
    <row r="55" spans="1:7" ht="26.25" thickBot="1">
      <c r="A55" s="10"/>
      <c r="B55" s="18" t="s">
        <v>64</v>
      </c>
      <c r="C55" s="15"/>
      <c r="D55" s="116"/>
      <c r="E55" s="116">
        <v>1711.7</v>
      </c>
      <c r="F55" s="119"/>
      <c r="G55" s="119"/>
    </row>
    <row r="56" spans="1:7" ht="26.25" thickBot="1">
      <c r="A56" s="10"/>
      <c r="B56" s="18" t="s">
        <v>65</v>
      </c>
      <c r="C56" s="15"/>
      <c r="D56" s="116"/>
      <c r="E56" s="116"/>
      <c r="F56" s="119"/>
      <c r="G56" s="119"/>
    </row>
    <row r="57" spans="1:7" ht="26.25" thickBot="1">
      <c r="A57" s="16">
        <v>3</v>
      </c>
      <c r="B57" s="17" t="s">
        <v>66</v>
      </c>
      <c r="C57" s="15"/>
      <c r="D57" s="132">
        <f>D40-D46</f>
        <v>-18285.5</v>
      </c>
      <c r="E57" s="132">
        <f>E40-E46</f>
        <v>-51809.29999999999</v>
      </c>
      <c r="F57" s="119"/>
      <c r="G57" s="119"/>
    </row>
    <row r="58" spans="1:7" ht="26.25" thickBot="1">
      <c r="A58" s="13" t="s">
        <v>67</v>
      </c>
      <c r="B58" s="14" t="s">
        <v>68</v>
      </c>
      <c r="C58" s="15"/>
      <c r="D58" s="116"/>
      <c r="E58" s="116"/>
      <c r="F58" s="119"/>
      <c r="G58" s="119"/>
    </row>
    <row r="59" spans="1:7" ht="16.5" thickBot="1">
      <c r="A59" s="16">
        <v>1</v>
      </c>
      <c r="B59" s="17" t="s">
        <v>69</v>
      </c>
      <c r="C59" s="15"/>
      <c r="D59" s="116">
        <f>D60+D61+D62+D63</f>
        <v>0</v>
      </c>
      <c r="E59" s="116">
        <f>E60+E61+E62+E63</f>
        <v>0</v>
      </c>
      <c r="F59" s="119"/>
      <c r="G59" s="119"/>
    </row>
    <row r="60" spans="1:7" ht="26.25" thickBot="1">
      <c r="A60" s="10"/>
      <c r="B60" s="18" t="s">
        <v>70</v>
      </c>
      <c r="C60" s="15"/>
      <c r="D60" s="116"/>
      <c r="E60" s="116"/>
      <c r="F60" s="119"/>
      <c r="G60" s="119"/>
    </row>
    <row r="61" spans="1:7" ht="16.5" thickBot="1">
      <c r="A61" s="10"/>
      <c r="B61" s="18" t="s">
        <v>71</v>
      </c>
      <c r="C61" s="15"/>
      <c r="D61" s="116"/>
      <c r="E61" s="116"/>
      <c r="F61" s="119"/>
      <c r="G61" s="119"/>
    </row>
    <row r="62" spans="1:7" ht="16.5" thickBot="1">
      <c r="A62" s="10"/>
      <c r="B62" s="18" t="s">
        <v>72</v>
      </c>
      <c r="C62" s="15"/>
      <c r="D62" s="116"/>
      <c r="E62" s="116"/>
      <c r="F62" s="119"/>
      <c r="G62" s="119"/>
    </row>
    <row r="63" spans="1:7" ht="26.25" thickBot="1">
      <c r="A63" s="10"/>
      <c r="B63" s="18" t="s">
        <v>73</v>
      </c>
      <c r="C63" s="15"/>
      <c r="D63" s="116"/>
      <c r="E63" s="116"/>
      <c r="F63" s="119"/>
      <c r="G63" s="119"/>
    </row>
    <row r="64" spans="1:7" ht="16.5" thickBot="1">
      <c r="A64" s="16">
        <v>2</v>
      </c>
      <c r="B64" s="17" t="s">
        <v>74</v>
      </c>
      <c r="C64" s="15"/>
      <c r="D64" s="116">
        <f>D65+D66+D67+D68</f>
        <v>0</v>
      </c>
      <c r="E64" s="116">
        <f>E65+E66+E67+E68</f>
        <v>0</v>
      </c>
      <c r="F64" s="119"/>
      <c r="G64" s="119"/>
    </row>
    <row r="65" spans="1:7" ht="26.25" thickBot="1">
      <c r="A65" s="10"/>
      <c r="B65" s="18" t="s">
        <v>75</v>
      </c>
      <c r="C65" s="15"/>
      <c r="D65" s="116"/>
      <c r="E65" s="116"/>
      <c r="F65" s="119"/>
      <c r="G65" s="119"/>
    </row>
    <row r="66" spans="1:7" ht="16.5" thickBot="1">
      <c r="A66" s="10"/>
      <c r="B66" s="18" t="s">
        <v>76</v>
      </c>
      <c r="C66" s="15"/>
      <c r="D66" s="116"/>
      <c r="E66" s="116"/>
      <c r="F66" s="119"/>
      <c r="G66" s="119"/>
    </row>
    <row r="67" spans="1:7" ht="16.5" thickBot="1">
      <c r="A67" s="10"/>
      <c r="B67" s="18" t="s">
        <v>77</v>
      </c>
      <c r="C67" s="15"/>
      <c r="D67" s="116"/>
      <c r="E67" s="116"/>
      <c r="F67" s="119"/>
      <c r="G67" s="119"/>
    </row>
    <row r="68" spans="1:7" ht="26.25" thickBot="1">
      <c r="A68" s="10"/>
      <c r="B68" s="18" t="s">
        <v>78</v>
      </c>
      <c r="C68" s="15"/>
      <c r="D68" s="116"/>
      <c r="E68" s="116"/>
      <c r="F68" s="119"/>
      <c r="G68" s="119"/>
    </row>
    <row r="69" spans="1:7" ht="26.25" thickBot="1">
      <c r="A69" s="16">
        <v>3</v>
      </c>
      <c r="B69" s="17" t="s">
        <v>79</v>
      </c>
      <c r="C69" s="15"/>
      <c r="D69" s="132">
        <f>D59-D64</f>
        <v>0</v>
      </c>
      <c r="E69" s="132">
        <f>E59-E64</f>
        <v>0</v>
      </c>
      <c r="F69" s="119"/>
      <c r="G69" s="119"/>
    </row>
    <row r="70" spans="1:7" ht="16.5" thickBot="1">
      <c r="A70" s="10"/>
      <c r="B70" s="15"/>
      <c r="C70" s="15"/>
      <c r="D70" s="116"/>
      <c r="E70" s="116"/>
      <c r="F70" s="119"/>
      <c r="G70" s="119"/>
    </row>
    <row r="71" spans="1:7" ht="16.5" thickBot="1">
      <c r="A71" s="13" t="s">
        <v>80</v>
      </c>
      <c r="B71" s="14" t="s">
        <v>81</v>
      </c>
      <c r="C71" s="15"/>
      <c r="D71" s="132">
        <f>D38+D57+D69</f>
        <v>-24769.650000000023</v>
      </c>
      <c r="E71" s="132">
        <f>E38+E57+E69</f>
        <v>-13100.890000000014</v>
      </c>
      <c r="F71" s="119"/>
      <c r="G71" s="119"/>
    </row>
    <row r="72" spans="1:7" ht="16.5" thickBot="1">
      <c r="A72" s="10"/>
      <c r="B72" s="15"/>
      <c r="C72" s="15"/>
      <c r="D72" s="116"/>
      <c r="E72" s="116"/>
      <c r="F72" s="119"/>
      <c r="G72" s="119"/>
    </row>
    <row r="73" spans="1:7" ht="26.25" thickBot="1">
      <c r="A73" s="10"/>
      <c r="B73" s="14" t="s">
        <v>82</v>
      </c>
      <c r="C73" s="15"/>
      <c r="D73" s="132">
        <f>+D74+D71</f>
        <v>38403.919999999984</v>
      </c>
      <c r="E73" s="132">
        <f>+E74+E71</f>
        <v>60151.239999999874</v>
      </c>
      <c r="F73" s="119"/>
      <c r="G73" s="119"/>
    </row>
    <row r="74" spans="1:7" ht="26.25" thickBot="1">
      <c r="A74" s="10"/>
      <c r="B74" s="14" t="s">
        <v>83</v>
      </c>
      <c r="C74" s="15"/>
      <c r="D74" s="132">
        <v>63173.57000000001</v>
      </c>
      <c r="E74" s="132">
        <v>73252.12999999989</v>
      </c>
      <c r="F74" s="119"/>
      <c r="G74" s="119"/>
    </row>
    <row r="75" spans="4:7" s="41" customFormat="1" ht="15.75">
      <c r="D75" s="127"/>
      <c r="E75" s="123"/>
      <c r="F75" s="123"/>
      <c r="G75" s="123"/>
    </row>
    <row r="76" spans="1:7" s="41" customFormat="1" ht="15.75">
      <c r="A76" s="139" t="s">
        <v>353</v>
      </c>
      <c r="B76" s="159" t="s">
        <v>84</v>
      </c>
      <c r="C76" s="159"/>
      <c r="D76" s="128" t="s">
        <v>86</v>
      </c>
      <c r="E76" s="162" t="s">
        <v>85</v>
      </c>
      <c r="F76" s="162"/>
      <c r="G76" s="162"/>
    </row>
    <row r="77" spans="1:7" s="41" customFormat="1" ht="15.75">
      <c r="A77" s="41" t="s">
        <v>377</v>
      </c>
      <c r="D77" s="127"/>
      <c r="E77" s="123"/>
      <c r="F77" s="123"/>
      <c r="G77" s="123"/>
    </row>
    <row r="78" spans="4:7" s="41" customFormat="1" ht="15.75">
      <c r="D78" s="127"/>
      <c r="E78" s="123"/>
      <c r="F78" s="123"/>
      <c r="G78" s="123"/>
    </row>
    <row r="79" spans="4:7" s="41" customFormat="1" ht="15.75">
      <c r="D79" s="127"/>
      <c r="E79" s="123"/>
      <c r="F79" s="123"/>
      <c r="G79" s="123"/>
    </row>
    <row r="80" spans="2:9" s="41" customFormat="1" ht="15.75">
      <c r="B80" s="160" t="s">
        <v>89</v>
      </c>
      <c r="C80" s="160"/>
      <c r="D80" s="127"/>
      <c r="E80" s="161" t="s">
        <v>90</v>
      </c>
      <c r="F80" s="161"/>
      <c r="G80" s="161"/>
      <c r="H80" s="42"/>
      <c r="I80" s="42"/>
    </row>
    <row r="81" spans="4:7" s="41" customFormat="1" ht="15.75">
      <c r="D81" s="127"/>
      <c r="E81" s="123"/>
      <c r="F81" s="123"/>
      <c r="G81" s="123"/>
    </row>
    <row r="82" spans="1:7" s="41" customFormat="1" ht="15.75">
      <c r="A82" s="43"/>
      <c r="D82" s="129"/>
      <c r="E82" s="123"/>
      <c r="F82" s="123"/>
      <c r="G82" s="123"/>
    </row>
    <row r="83" spans="1:7" s="41" customFormat="1" ht="15.75">
      <c r="A83" s="44" t="s">
        <v>87</v>
      </c>
      <c r="D83" s="130" t="s">
        <v>88</v>
      </c>
      <c r="E83" s="123"/>
      <c r="F83" s="123"/>
      <c r="G83" s="123"/>
    </row>
    <row r="84" spans="1:7" s="41" customFormat="1" ht="15.75">
      <c r="A84" s="45"/>
      <c r="D84" s="131"/>
      <c r="E84" s="123"/>
      <c r="F84" s="123"/>
      <c r="G84" s="123"/>
    </row>
    <row r="85" spans="4:7" s="41" customFormat="1" ht="15.75">
      <c r="D85" s="127"/>
      <c r="E85" s="123"/>
      <c r="F85" s="123"/>
      <c r="G85" s="123"/>
    </row>
    <row r="86" spans="5:7" ht="15">
      <c r="E86" s="119"/>
      <c r="F86" s="119"/>
      <c r="G86" s="119"/>
    </row>
    <row r="87" spans="5:7" ht="15">
      <c r="E87" s="119"/>
      <c r="F87" s="119"/>
      <c r="G87" s="119"/>
    </row>
    <row r="88" spans="5:7" ht="15">
      <c r="E88" s="119"/>
      <c r="F88" s="119"/>
      <c r="G88" s="119"/>
    </row>
    <row r="89" spans="5:7" ht="15">
      <c r="E89" s="119"/>
      <c r="F89" s="119"/>
      <c r="G89" s="119"/>
    </row>
    <row r="90" spans="5:7" ht="15">
      <c r="E90" s="119"/>
      <c r="F90" s="119"/>
      <c r="G90" s="119"/>
    </row>
    <row r="91" spans="5:7" ht="15">
      <c r="E91" s="119"/>
      <c r="F91" s="119"/>
      <c r="G91" s="119"/>
    </row>
    <row r="92" spans="5:7" ht="15">
      <c r="E92" s="119"/>
      <c r="F92" s="119"/>
      <c r="G92" s="119"/>
    </row>
    <row r="93" spans="5:7" ht="15">
      <c r="E93" s="119"/>
      <c r="F93" s="119"/>
      <c r="G93" s="119"/>
    </row>
    <row r="94" spans="5:7" ht="15">
      <c r="E94" s="119"/>
      <c r="F94" s="119"/>
      <c r="G94" s="119"/>
    </row>
    <row r="95" spans="5:7" ht="15">
      <c r="E95" s="119"/>
      <c r="F95" s="119"/>
      <c r="G95" s="119"/>
    </row>
    <row r="96" spans="5:7" ht="15">
      <c r="E96" s="119"/>
      <c r="F96" s="119"/>
      <c r="G96" s="119"/>
    </row>
    <row r="97" spans="5:7" ht="15">
      <c r="E97" s="119"/>
      <c r="F97" s="119"/>
      <c r="G97" s="119"/>
    </row>
    <row r="98" spans="5:7" ht="15">
      <c r="E98" s="119"/>
      <c r="F98" s="119"/>
      <c r="G98" s="119"/>
    </row>
    <row r="99" spans="5:7" ht="15">
      <c r="E99" s="119"/>
      <c r="F99" s="119"/>
      <c r="G99" s="119"/>
    </row>
    <row r="100" spans="5:7" ht="15">
      <c r="E100" s="119"/>
      <c r="F100" s="119"/>
      <c r="G100" s="119"/>
    </row>
    <row r="101" spans="5:7" ht="15">
      <c r="E101" s="119"/>
      <c r="F101" s="119"/>
      <c r="G101" s="119"/>
    </row>
    <row r="102" spans="5:7" ht="15">
      <c r="E102" s="119"/>
      <c r="F102" s="119"/>
      <c r="G102" s="119"/>
    </row>
    <row r="103" spans="5:7" ht="15">
      <c r="E103" s="119"/>
      <c r="F103" s="119"/>
      <c r="G103" s="119"/>
    </row>
    <row r="104" spans="5:7" ht="15">
      <c r="E104" s="119"/>
      <c r="F104" s="119"/>
      <c r="G104" s="119"/>
    </row>
    <row r="105" spans="5:7" ht="15">
      <c r="E105" s="119"/>
      <c r="F105" s="119"/>
      <c r="G105" s="119"/>
    </row>
    <row r="106" spans="5:7" ht="15">
      <c r="E106" s="119"/>
      <c r="F106" s="119"/>
      <c r="G106" s="119"/>
    </row>
    <row r="107" spans="5:7" ht="15">
      <c r="E107" s="119"/>
      <c r="F107" s="119"/>
      <c r="G107" s="119"/>
    </row>
    <row r="108" spans="5:7" ht="15">
      <c r="E108" s="119"/>
      <c r="F108" s="119"/>
      <c r="G108" s="119"/>
    </row>
    <row r="109" spans="5:7" ht="15">
      <c r="E109" s="119"/>
      <c r="F109" s="119"/>
      <c r="G109" s="119"/>
    </row>
    <row r="110" spans="5:7" ht="15">
      <c r="E110" s="119"/>
      <c r="F110" s="119"/>
      <c r="G110" s="119"/>
    </row>
  </sheetData>
  <sheetProtection/>
  <mergeCells count="29">
    <mergeCell ref="B76:C76"/>
    <mergeCell ref="B80:C80"/>
    <mergeCell ref="E80:G80"/>
    <mergeCell ref="E76:G76"/>
    <mergeCell ref="E51:E52"/>
    <mergeCell ref="A53:A54"/>
    <mergeCell ref="C53:C54"/>
    <mergeCell ref="D53:D54"/>
    <mergeCell ref="E53:E54"/>
    <mergeCell ref="A51:A52"/>
    <mergeCell ref="C51:C52"/>
    <mergeCell ref="D51:D52"/>
    <mergeCell ref="E28:E29"/>
    <mergeCell ref="A31:A32"/>
    <mergeCell ref="C31:C32"/>
    <mergeCell ref="D31:D32"/>
    <mergeCell ref="E31:E32"/>
    <mergeCell ref="A28:A29"/>
    <mergeCell ref="C28:C29"/>
    <mergeCell ref="D28:D29"/>
    <mergeCell ref="E23:E24"/>
    <mergeCell ref="B10:C10"/>
    <mergeCell ref="A15:A18"/>
    <mergeCell ref="D15:E16"/>
    <mergeCell ref="E17:E18"/>
    <mergeCell ref="B11:C11"/>
    <mergeCell ref="A23:A24"/>
    <mergeCell ref="C23:C24"/>
    <mergeCell ref="D23:D24"/>
  </mergeCells>
  <printOptions/>
  <pageMargins left="1.47" right="1.8" top="0.75" bottom="0.75" header="0.3" footer="0.3"/>
  <pageSetup horizontalDpi="600" verticalDpi="600" orientation="portrait" scale="38" r:id="rId2"/>
  <rowBreaks count="1" manualBreakCount="1">
    <brk id="86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87"/>
  <sheetViews>
    <sheetView zoomScalePageLayoutView="0" workbookViewId="0" topLeftCell="A52">
      <selection activeCell="M64" sqref="M64"/>
    </sheetView>
  </sheetViews>
  <sheetFormatPr defaultColWidth="9.140625" defaultRowHeight="15"/>
  <cols>
    <col min="1" max="1" width="17.140625" style="0" customWidth="1"/>
    <col min="2" max="2" width="12.421875" style="0" customWidth="1"/>
    <col min="3" max="3" width="9.421875" style="0" customWidth="1"/>
    <col min="4" max="4" width="11.00390625" style="0" customWidth="1"/>
    <col min="5" max="5" width="10.00390625" style="0" customWidth="1"/>
    <col min="6" max="6" width="8.140625" style="0" customWidth="1"/>
    <col min="7" max="8" width="9.00390625" style="0" customWidth="1"/>
    <col min="9" max="9" width="11.28125" style="0" customWidth="1"/>
    <col min="10" max="10" width="13.140625" style="0" customWidth="1"/>
    <col min="11" max="11" width="11.7109375" style="0" customWidth="1"/>
  </cols>
  <sheetData>
    <row r="6" spans="1:9" ht="15">
      <c r="A6" s="2" t="s">
        <v>356</v>
      </c>
      <c r="I6" s="2" t="s">
        <v>357</v>
      </c>
    </row>
    <row r="7" spans="1:9" ht="15">
      <c r="A7" s="2" t="s">
        <v>363</v>
      </c>
      <c r="I7" s="2" t="s">
        <v>361</v>
      </c>
    </row>
    <row r="8" spans="1:9" ht="15">
      <c r="A8" s="2" t="s">
        <v>350</v>
      </c>
      <c r="I8" s="2" t="s">
        <v>348</v>
      </c>
    </row>
    <row r="9" ht="15">
      <c r="E9" s="1" t="s">
        <v>59</v>
      </c>
    </row>
    <row r="10" ht="15">
      <c r="E10" s="1" t="s">
        <v>371</v>
      </c>
    </row>
    <row r="11" ht="15">
      <c r="E11" s="39"/>
    </row>
    <row r="13" ht="15.75" thickBot="1"/>
    <row r="14" spans="1:11" ht="16.5">
      <c r="A14" s="20"/>
      <c r="B14" s="23"/>
      <c r="C14" s="165" t="s">
        <v>37</v>
      </c>
      <c r="D14" s="165" t="s">
        <v>38</v>
      </c>
      <c r="E14" s="165" t="s">
        <v>39</v>
      </c>
      <c r="F14" s="23"/>
      <c r="G14" s="25"/>
      <c r="H14" s="25"/>
      <c r="I14" s="23"/>
      <c r="J14" s="165" t="s">
        <v>44</v>
      </c>
      <c r="K14" s="23"/>
    </row>
    <row r="15" spans="1:11" ht="45">
      <c r="A15" s="21"/>
      <c r="B15" s="24" t="s">
        <v>36</v>
      </c>
      <c r="C15" s="166"/>
      <c r="D15" s="166"/>
      <c r="E15" s="166"/>
      <c r="F15" s="24" t="s">
        <v>40</v>
      </c>
      <c r="G15" s="26" t="s">
        <v>41</v>
      </c>
      <c r="H15" s="26" t="s">
        <v>42</v>
      </c>
      <c r="I15" s="24" t="s">
        <v>43</v>
      </c>
      <c r="J15" s="166"/>
      <c r="K15" s="27" t="s">
        <v>45</v>
      </c>
    </row>
    <row r="16" spans="1:11" ht="15.75" thickBot="1">
      <c r="A16" s="22" t="s">
        <v>35</v>
      </c>
      <c r="B16" s="6"/>
      <c r="C16" s="167"/>
      <c r="D16" s="167"/>
      <c r="E16" s="167"/>
      <c r="F16" s="6"/>
      <c r="G16" s="6"/>
      <c r="H16" s="6"/>
      <c r="I16" s="6"/>
      <c r="J16" s="167"/>
      <c r="K16" s="6"/>
    </row>
    <row r="17" spans="1:11" ht="15" customHeight="1">
      <c r="A17" s="28"/>
      <c r="B17" s="163">
        <v>1600000</v>
      </c>
      <c r="C17" s="163"/>
      <c r="D17" s="163"/>
      <c r="E17" s="163">
        <v>35350.41</v>
      </c>
      <c r="F17" s="163"/>
      <c r="G17" s="163"/>
      <c r="H17" s="163"/>
      <c r="I17" s="163"/>
      <c r="J17" s="163">
        <v>641478.78</v>
      </c>
      <c r="K17" s="163">
        <v>2276829.19</v>
      </c>
    </row>
    <row r="18" spans="1:11" ht="34.5" thickBot="1">
      <c r="A18" s="29" t="s">
        <v>46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</row>
    <row r="19" spans="1:11" ht="15">
      <c r="A19" s="30" t="s">
        <v>47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</row>
    <row r="20" spans="1:11" ht="15.75" thickBot="1">
      <c r="A20" s="31" t="s">
        <v>48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</row>
    <row r="21" spans="1:11" ht="15">
      <c r="A21" s="32"/>
      <c r="B21" s="147"/>
      <c r="C21" s="147"/>
      <c r="D21" s="147"/>
      <c r="E21" s="147"/>
      <c r="F21" s="147"/>
      <c r="G21" s="147"/>
      <c r="H21" s="147"/>
      <c r="I21" s="147"/>
      <c r="J21" s="147"/>
      <c r="K21" s="147"/>
    </row>
    <row r="22" spans="1:11" ht="15">
      <c r="A22" s="30" t="s">
        <v>49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</row>
    <row r="23" spans="1:11" ht="23.25" thickBot="1">
      <c r="A23" s="31" t="s">
        <v>50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</row>
    <row r="24" spans="1:11" ht="15">
      <c r="A24" s="33"/>
      <c r="B24" s="147"/>
      <c r="C24" s="147"/>
      <c r="D24" s="147"/>
      <c r="E24" s="147"/>
      <c r="F24" s="147"/>
      <c r="G24" s="147"/>
      <c r="H24" s="147"/>
      <c r="I24" s="147"/>
      <c r="J24" s="147"/>
      <c r="K24" s="147"/>
    </row>
    <row r="25" spans="1:11" ht="34.5" thickBot="1">
      <c r="A25" s="31" t="s">
        <v>51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</row>
    <row r="26" spans="1:11" ht="15">
      <c r="A26" s="34"/>
      <c r="B26" s="147"/>
      <c r="C26" s="147"/>
      <c r="D26" s="147"/>
      <c r="E26" s="147"/>
      <c r="F26" s="147"/>
      <c r="G26" s="147"/>
      <c r="H26" s="147"/>
      <c r="I26" s="147"/>
      <c r="J26" s="147"/>
      <c r="K26" s="147"/>
    </row>
    <row r="27" spans="1:11" ht="45.75" thickBot="1">
      <c r="A27" s="31" t="s">
        <v>52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</row>
    <row r="28" spans="1:11" ht="15">
      <c r="A28" s="34"/>
      <c r="B28" s="147"/>
      <c r="C28" s="147"/>
      <c r="D28" s="147"/>
      <c r="E28" s="147"/>
      <c r="F28" s="147"/>
      <c r="G28" s="147"/>
      <c r="H28" s="147"/>
      <c r="I28" s="147"/>
      <c r="J28" s="147"/>
      <c r="K28" s="147"/>
    </row>
    <row r="29" spans="1:11" ht="45.75" thickBot="1">
      <c r="A29" s="31" t="s">
        <v>53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</row>
    <row r="30" spans="1:11" ht="15" customHeight="1">
      <c r="A30" s="35"/>
      <c r="B30" s="147"/>
      <c r="C30" s="147"/>
      <c r="D30" s="147"/>
      <c r="E30" s="147">
        <v>99759</v>
      </c>
      <c r="F30" s="147"/>
      <c r="G30" s="147"/>
      <c r="H30" s="147"/>
      <c r="I30" s="147"/>
      <c r="J30" s="147">
        <v>6179.03</v>
      </c>
      <c r="K30" s="163">
        <f>+E30+J30</f>
        <v>105938.03</v>
      </c>
    </row>
    <row r="31" spans="1:11" ht="34.5" thickBot="1">
      <c r="A31" s="31" t="s">
        <v>54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64"/>
    </row>
    <row r="32" spans="1:11" ht="23.25" thickBot="1">
      <c r="A32" s="31" t="s">
        <v>55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</row>
    <row r="33" spans="1:11" ht="15" customHeight="1">
      <c r="A33" s="36"/>
      <c r="B33" s="147">
        <v>600000</v>
      </c>
      <c r="C33" s="147"/>
      <c r="D33" s="147"/>
      <c r="E33" s="147"/>
      <c r="F33" s="147"/>
      <c r="G33" s="147"/>
      <c r="H33" s="147"/>
      <c r="I33" s="147"/>
      <c r="J33" s="147">
        <v>-600000</v>
      </c>
      <c r="K33" s="147"/>
    </row>
    <row r="34" spans="1:11" ht="23.25" thickBot="1">
      <c r="A34" s="31" t="s">
        <v>56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</row>
    <row r="35" spans="1:11" ht="16.5" thickBot="1">
      <c r="A35" s="31" t="s">
        <v>57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ht="16.5" thickBot="1">
      <c r="A36" s="31" t="s">
        <v>58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</row>
    <row r="37" spans="1:11" ht="15" customHeight="1">
      <c r="A37" s="33"/>
      <c r="B37" s="163">
        <v>2200000</v>
      </c>
      <c r="C37" s="163"/>
      <c r="D37" s="163"/>
      <c r="E37" s="163">
        <v>135109.41</v>
      </c>
      <c r="F37" s="163"/>
      <c r="G37" s="163"/>
      <c r="H37" s="163"/>
      <c r="I37" s="163"/>
      <c r="J37" s="163">
        <v>47657.810000000056</v>
      </c>
      <c r="K37" s="163">
        <v>2382767.22</v>
      </c>
    </row>
    <row r="38" spans="1:11" ht="34.5" thickBot="1">
      <c r="A38" s="37" t="s">
        <v>352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</row>
    <row r="39" spans="1:11" ht="15">
      <c r="A39" s="30" t="s">
        <v>47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</row>
    <row r="40" spans="1:11" ht="15.75" thickBot="1">
      <c r="A40" s="31" t="s">
        <v>48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</row>
    <row r="41" spans="1:11" ht="15">
      <c r="A41" s="32"/>
      <c r="B41" s="147"/>
      <c r="C41" s="147"/>
      <c r="D41" s="147"/>
      <c r="E41" s="147"/>
      <c r="F41" s="147"/>
      <c r="G41" s="147"/>
      <c r="H41" s="147"/>
      <c r="I41" s="147"/>
      <c r="J41" s="147"/>
      <c r="K41" s="147"/>
    </row>
    <row r="42" spans="1:11" ht="15">
      <c r="A42" s="30" t="s">
        <v>49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</row>
    <row r="43" spans="1:11" ht="23.25" thickBot="1">
      <c r="A43" s="31" t="s">
        <v>50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</row>
    <row r="44" spans="1:11" ht="15">
      <c r="A44" s="33"/>
      <c r="B44" s="147"/>
      <c r="C44" s="147"/>
      <c r="D44" s="147"/>
      <c r="E44" s="147"/>
      <c r="F44" s="147"/>
      <c r="G44" s="147"/>
      <c r="H44" s="147"/>
      <c r="I44" s="147"/>
      <c r="J44" s="147"/>
      <c r="K44" s="147"/>
    </row>
    <row r="45" spans="1:11" ht="34.5" thickBot="1">
      <c r="A45" s="31" t="s">
        <v>51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</row>
    <row r="46" spans="1:11" ht="15">
      <c r="A46" s="34"/>
      <c r="B46" s="147"/>
      <c r="C46" s="147"/>
      <c r="D46" s="147"/>
      <c r="E46" s="147"/>
      <c r="F46" s="147"/>
      <c r="G46" s="147"/>
      <c r="H46" s="147"/>
      <c r="I46" s="147"/>
      <c r="J46" s="147"/>
      <c r="K46" s="147"/>
    </row>
    <row r="47" spans="1:11" ht="45.75" thickBot="1">
      <c r="A47" s="31" t="s">
        <v>52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</row>
    <row r="48" spans="1:11" ht="15">
      <c r="A48" s="34"/>
      <c r="B48" s="147"/>
      <c r="C48" s="147"/>
      <c r="D48" s="147"/>
      <c r="E48" s="147"/>
      <c r="F48" s="147"/>
      <c r="G48" s="147"/>
      <c r="H48" s="147"/>
      <c r="I48" s="147"/>
      <c r="J48" s="147"/>
      <c r="K48" s="147"/>
    </row>
    <row r="49" spans="1:11" ht="45.75" thickBot="1">
      <c r="A49" s="31" t="s">
        <v>53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</row>
    <row r="50" spans="1:11" ht="15">
      <c r="A50" s="35"/>
      <c r="B50" s="147"/>
      <c r="C50" s="147"/>
      <c r="D50" s="147"/>
      <c r="E50" s="147">
        <v>34879.69</v>
      </c>
      <c r="F50" s="147"/>
      <c r="G50" s="147"/>
      <c r="H50" s="147"/>
      <c r="I50" s="147"/>
      <c r="J50" s="147">
        <v>18507.77</v>
      </c>
      <c r="K50" s="163">
        <f>+E50+J50</f>
        <v>53387.46000000001</v>
      </c>
    </row>
    <row r="51" spans="1:11" ht="34.5" thickBot="1">
      <c r="A51" s="31" t="s">
        <v>54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64"/>
    </row>
    <row r="52" spans="1:11" ht="23.25" thickBot="1">
      <c r="A52" s="31" t="s">
        <v>55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</row>
    <row r="53" spans="1:11" ht="15">
      <c r="A53" s="36"/>
      <c r="B53" s="147"/>
      <c r="C53" s="147"/>
      <c r="D53" s="147"/>
      <c r="E53" s="147"/>
      <c r="F53" s="147"/>
      <c r="G53" s="147"/>
      <c r="H53" s="147"/>
      <c r="I53" s="147"/>
      <c r="J53" s="147"/>
      <c r="K53" s="147"/>
    </row>
    <row r="54" spans="1:11" ht="23.25" thickBot="1">
      <c r="A54" s="31" t="s">
        <v>56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</row>
    <row r="55" spans="1:11" ht="16.5" thickBot="1">
      <c r="A55" s="31" t="s">
        <v>57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</row>
    <row r="56" spans="1:11" ht="16.5" thickBot="1">
      <c r="A56" s="31" t="s">
        <v>58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</row>
    <row r="57" spans="1:11" ht="15">
      <c r="A57" s="33"/>
      <c r="B57" s="163">
        <f>+B37+B53</f>
        <v>2200000</v>
      </c>
      <c r="C57" s="163"/>
      <c r="D57" s="163"/>
      <c r="E57" s="163">
        <f>+E37+E50</f>
        <v>169989.1</v>
      </c>
      <c r="F57" s="163"/>
      <c r="G57" s="163"/>
      <c r="H57" s="163"/>
      <c r="I57" s="163"/>
      <c r="J57" s="163">
        <f>+J37+J50+J53</f>
        <v>66165.58000000006</v>
      </c>
      <c r="K57" s="163">
        <f>+B57+E57+J57</f>
        <v>2436154.68</v>
      </c>
    </row>
    <row r="58" spans="1:11" ht="22.5">
      <c r="A58" s="37" t="s">
        <v>366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</row>
    <row r="59" spans="1:11" ht="15.75">
      <c r="A59" s="38"/>
      <c r="B59" s="117"/>
      <c r="C59" s="117"/>
      <c r="D59" s="117"/>
      <c r="E59" s="117"/>
      <c r="F59" s="117"/>
      <c r="G59" s="117"/>
      <c r="H59" s="117"/>
      <c r="I59" s="117"/>
      <c r="J59" s="117"/>
      <c r="K59" s="117"/>
    </row>
    <row r="60" spans="2:11" ht="15">
      <c r="B60" s="118"/>
      <c r="C60" s="118"/>
      <c r="D60" s="118"/>
      <c r="E60" s="118"/>
      <c r="F60" s="118"/>
      <c r="G60" s="118"/>
      <c r="H60" s="118"/>
      <c r="I60" s="118"/>
      <c r="J60" s="118"/>
      <c r="K60" s="118"/>
    </row>
    <row r="61" spans="1:11" ht="15">
      <c r="A61" t="s">
        <v>353</v>
      </c>
      <c r="B61" s="118"/>
      <c r="C61" s="118"/>
      <c r="D61" s="118" t="s">
        <v>354</v>
      </c>
      <c r="E61" s="118"/>
      <c r="F61" s="118"/>
      <c r="G61" s="118"/>
      <c r="H61" s="118"/>
      <c r="I61" s="118"/>
      <c r="J61" s="118" t="s">
        <v>355</v>
      </c>
      <c r="K61" s="118"/>
    </row>
    <row r="62" spans="1:11" ht="15">
      <c r="A62" t="s">
        <v>375</v>
      </c>
      <c r="B62" s="118"/>
      <c r="C62" s="118"/>
      <c r="G62" s="118"/>
      <c r="H62" s="118" t="s">
        <v>374</v>
      </c>
      <c r="I62" s="118"/>
      <c r="K62" s="118"/>
    </row>
    <row r="63" spans="2:11" ht="15">
      <c r="B63" s="118"/>
      <c r="C63" s="118"/>
      <c r="D63" s="118"/>
      <c r="F63" s="118"/>
      <c r="G63" s="118"/>
      <c r="H63" s="118" t="s">
        <v>86</v>
      </c>
      <c r="I63" s="118"/>
      <c r="J63" s="118"/>
      <c r="K63" s="118"/>
    </row>
    <row r="64" spans="2:11" ht="15">
      <c r="B64" s="118"/>
      <c r="C64" s="118"/>
      <c r="D64" s="118"/>
      <c r="F64" s="118"/>
      <c r="G64" s="118"/>
      <c r="H64" s="118"/>
      <c r="I64" s="118"/>
      <c r="J64" s="118"/>
      <c r="K64" s="118"/>
    </row>
    <row r="65" spans="2:11" ht="15">
      <c r="B65" s="118"/>
      <c r="C65" s="118"/>
      <c r="D65" s="133"/>
      <c r="E65" s="133"/>
      <c r="F65" s="133"/>
      <c r="G65" s="118"/>
      <c r="H65" s="118"/>
      <c r="I65" s="118"/>
      <c r="J65" s="133"/>
      <c r="K65" s="133"/>
    </row>
    <row r="66" spans="2:11" ht="15">
      <c r="B66" s="118"/>
      <c r="C66" s="118"/>
      <c r="D66" s="118"/>
      <c r="E66" s="118"/>
      <c r="F66" s="118"/>
      <c r="G66" s="118"/>
      <c r="H66" s="118"/>
      <c r="I66" s="118"/>
      <c r="J66" s="118"/>
      <c r="K66" s="118"/>
    </row>
    <row r="67" spans="2:11" ht="15">
      <c r="B67" s="118"/>
      <c r="C67" s="118"/>
      <c r="D67" s="118"/>
      <c r="E67" s="118"/>
      <c r="F67" s="118"/>
      <c r="G67" s="118"/>
      <c r="H67" s="118"/>
      <c r="I67" s="118"/>
      <c r="J67" s="118"/>
      <c r="K67" s="118"/>
    </row>
    <row r="68" spans="1:11" ht="15">
      <c r="A68" s="134"/>
      <c r="B68" s="118"/>
      <c r="C68" s="118"/>
      <c r="D68" s="118"/>
      <c r="E68" s="118"/>
      <c r="F68" s="118"/>
      <c r="G68" s="118"/>
      <c r="H68" s="118"/>
      <c r="I68" s="118"/>
      <c r="J68" s="136"/>
      <c r="K68" s="118"/>
    </row>
    <row r="69" spans="1:11" ht="15">
      <c r="A69" s="135" t="s">
        <v>87</v>
      </c>
      <c r="B69" s="118"/>
      <c r="C69" s="118"/>
      <c r="D69" s="118"/>
      <c r="E69" s="118"/>
      <c r="F69" s="118"/>
      <c r="G69" s="118"/>
      <c r="H69" s="118"/>
      <c r="I69" s="118"/>
      <c r="J69" s="137" t="s">
        <v>88</v>
      </c>
      <c r="K69" s="118"/>
    </row>
    <row r="70" spans="1:11" ht="15">
      <c r="A70" s="95"/>
      <c r="B70" s="118"/>
      <c r="C70" s="118"/>
      <c r="D70" s="118"/>
      <c r="E70" s="118"/>
      <c r="F70" s="118"/>
      <c r="G70" s="118"/>
      <c r="H70" s="118"/>
      <c r="I70" s="118"/>
      <c r="J70" s="138"/>
      <c r="K70" s="118"/>
    </row>
    <row r="71" spans="2:11" ht="15">
      <c r="B71" s="118"/>
      <c r="C71" s="118"/>
      <c r="D71" s="118"/>
      <c r="E71" s="118"/>
      <c r="F71" s="118"/>
      <c r="G71" s="118"/>
      <c r="H71" s="118"/>
      <c r="I71" s="118"/>
      <c r="J71" s="118"/>
      <c r="K71" s="118"/>
    </row>
    <row r="72" spans="2:11" ht="15">
      <c r="B72" s="118"/>
      <c r="C72" s="118"/>
      <c r="D72" s="118"/>
      <c r="E72" s="118"/>
      <c r="F72" s="118"/>
      <c r="G72" s="118"/>
      <c r="H72" s="118"/>
      <c r="I72" s="118"/>
      <c r="J72" s="118"/>
      <c r="K72" s="118"/>
    </row>
    <row r="73" spans="2:11" ht="15">
      <c r="B73" s="118"/>
      <c r="C73" s="118"/>
      <c r="D73" s="118"/>
      <c r="E73" s="118"/>
      <c r="F73" s="118"/>
      <c r="G73" s="118"/>
      <c r="H73" s="118"/>
      <c r="I73" s="118"/>
      <c r="J73" s="118"/>
      <c r="K73" s="118"/>
    </row>
    <row r="74" spans="2:11" ht="15">
      <c r="B74" s="118"/>
      <c r="C74" s="118"/>
      <c r="D74" s="118"/>
      <c r="E74" s="118"/>
      <c r="F74" s="118"/>
      <c r="G74" s="118"/>
      <c r="H74" s="118"/>
      <c r="I74" s="118"/>
      <c r="J74" s="118"/>
      <c r="K74" s="118"/>
    </row>
    <row r="75" spans="2:11" ht="15">
      <c r="B75" s="118"/>
      <c r="C75" s="118"/>
      <c r="D75" s="118"/>
      <c r="E75" s="118"/>
      <c r="F75" s="118"/>
      <c r="G75" s="118"/>
      <c r="H75" s="118"/>
      <c r="I75" s="118"/>
      <c r="J75" s="118"/>
      <c r="K75" s="118"/>
    </row>
    <row r="76" spans="2:11" ht="15">
      <c r="B76" s="118"/>
      <c r="C76" s="118"/>
      <c r="D76" s="118"/>
      <c r="E76" s="118"/>
      <c r="F76" s="118"/>
      <c r="G76" s="118"/>
      <c r="H76" s="118"/>
      <c r="I76" s="118"/>
      <c r="J76" s="118"/>
      <c r="K76" s="118"/>
    </row>
    <row r="77" spans="2:11" ht="15">
      <c r="B77" s="118"/>
      <c r="C77" s="118"/>
      <c r="D77" s="118"/>
      <c r="E77" s="118"/>
      <c r="F77" s="118"/>
      <c r="G77" s="118"/>
      <c r="H77" s="118"/>
      <c r="I77" s="118"/>
      <c r="J77" s="118"/>
      <c r="K77" s="118"/>
    </row>
    <row r="78" spans="2:11" ht="15">
      <c r="B78" s="118"/>
      <c r="C78" s="118"/>
      <c r="D78" s="118"/>
      <c r="E78" s="118"/>
      <c r="F78" s="118"/>
      <c r="G78" s="118"/>
      <c r="H78" s="118"/>
      <c r="I78" s="118"/>
      <c r="J78" s="118"/>
      <c r="K78" s="118"/>
    </row>
    <row r="79" spans="2:11" ht="15">
      <c r="B79" s="118"/>
      <c r="C79" s="118"/>
      <c r="D79" s="118"/>
      <c r="E79" s="118"/>
      <c r="F79" s="118"/>
      <c r="G79" s="118"/>
      <c r="H79" s="118"/>
      <c r="I79" s="118"/>
      <c r="J79" s="118"/>
      <c r="K79" s="118"/>
    </row>
    <row r="80" spans="2:11" ht="15">
      <c r="B80" s="118"/>
      <c r="C80" s="118"/>
      <c r="D80" s="118"/>
      <c r="E80" s="118"/>
      <c r="F80" s="118"/>
      <c r="G80" s="118"/>
      <c r="H80" s="118"/>
      <c r="I80" s="118"/>
      <c r="J80" s="118"/>
      <c r="K80" s="118"/>
    </row>
    <row r="81" spans="2:11" ht="15">
      <c r="B81" s="118"/>
      <c r="C81" s="118"/>
      <c r="D81" s="118"/>
      <c r="E81" s="118"/>
      <c r="F81" s="118"/>
      <c r="G81" s="118"/>
      <c r="H81" s="118"/>
      <c r="I81" s="118"/>
      <c r="J81" s="118"/>
      <c r="K81" s="118"/>
    </row>
    <row r="82" spans="2:11" ht="15">
      <c r="B82" s="118"/>
      <c r="C82" s="118"/>
      <c r="D82" s="118"/>
      <c r="E82" s="118"/>
      <c r="F82" s="118"/>
      <c r="G82" s="118"/>
      <c r="H82" s="118"/>
      <c r="I82" s="118"/>
      <c r="J82" s="118"/>
      <c r="K82" s="118"/>
    </row>
    <row r="83" spans="2:11" ht="15">
      <c r="B83" s="118"/>
      <c r="C83" s="118"/>
      <c r="D83" s="118"/>
      <c r="E83" s="118"/>
      <c r="F83" s="118"/>
      <c r="G83" s="118"/>
      <c r="H83" s="118"/>
      <c r="I83" s="118"/>
      <c r="J83" s="118"/>
      <c r="K83" s="118"/>
    </row>
    <row r="84" spans="2:11" ht="15">
      <c r="B84" s="118"/>
      <c r="C84" s="118"/>
      <c r="D84" s="118"/>
      <c r="E84" s="118"/>
      <c r="F84" s="118"/>
      <c r="G84" s="118"/>
      <c r="H84" s="118"/>
      <c r="I84" s="118"/>
      <c r="J84" s="118"/>
      <c r="K84" s="118"/>
    </row>
    <row r="85" spans="2:11" ht="15">
      <c r="B85" s="118"/>
      <c r="C85" s="118"/>
      <c r="D85" s="118"/>
      <c r="E85" s="118"/>
      <c r="F85" s="118"/>
      <c r="G85" s="118"/>
      <c r="H85" s="118"/>
      <c r="I85" s="118"/>
      <c r="J85" s="118"/>
      <c r="K85" s="118"/>
    </row>
    <row r="86" spans="2:11" ht="15">
      <c r="B86" s="118"/>
      <c r="C86" s="118"/>
      <c r="D86" s="118"/>
      <c r="E86" s="118"/>
      <c r="F86" s="118"/>
      <c r="G86" s="118"/>
      <c r="H86" s="118"/>
      <c r="I86" s="118"/>
      <c r="J86" s="118"/>
      <c r="K86" s="118"/>
    </row>
    <row r="87" spans="2:11" ht="15">
      <c r="B87" s="118"/>
      <c r="C87" s="118"/>
      <c r="D87" s="118"/>
      <c r="E87" s="118"/>
      <c r="F87" s="118"/>
      <c r="G87" s="118"/>
      <c r="H87" s="118"/>
      <c r="I87" s="118"/>
      <c r="J87" s="118"/>
      <c r="K87" s="118"/>
    </row>
  </sheetData>
  <sheetProtection/>
  <mergeCells count="174">
    <mergeCell ref="H57:H58"/>
    <mergeCell ref="I57:I58"/>
    <mergeCell ref="J57:J58"/>
    <mergeCell ref="K57:K58"/>
    <mergeCell ref="H53:H54"/>
    <mergeCell ref="I53:I54"/>
    <mergeCell ref="J53:J54"/>
    <mergeCell ref="K53:K54"/>
    <mergeCell ref="B57:B58"/>
    <mergeCell ref="C57:C58"/>
    <mergeCell ref="D57:D58"/>
    <mergeCell ref="E57:E58"/>
    <mergeCell ref="F57:F58"/>
    <mergeCell ref="G57:G58"/>
    <mergeCell ref="H50:H51"/>
    <mergeCell ref="I50:I51"/>
    <mergeCell ref="J50:J51"/>
    <mergeCell ref="K50:K51"/>
    <mergeCell ref="B53:B54"/>
    <mergeCell ref="C53:C54"/>
    <mergeCell ref="D53:D54"/>
    <mergeCell ref="E53:E54"/>
    <mergeCell ref="F53:F54"/>
    <mergeCell ref="G53:G54"/>
    <mergeCell ref="H48:H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H46:H47"/>
    <mergeCell ref="I46:I47"/>
    <mergeCell ref="J46:J47"/>
    <mergeCell ref="K46:K47"/>
    <mergeCell ref="B48:B49"/>
    <mergeCell ref="C48:C49"/>
    <mergeCell ref="D48:D49"/>
    <mergeCell ref="E48:E49"/>
    <mergeCell ref="F48:F49"/>
    <mergeCell ref="G48:G49"/>
    <mergeCell ref="H44:H45"/>
    <mergeCell ref="I44:I45"/>
    <mergeCell ref="J44:J45"/>
    <mergeCell ref="K44:K45"/>
    <mergeCell ref="B46:B47"/>
    <mergeCell ref="C46:C47"/>
    <mergeCell ref="D46:D47"/>
    <mergeCell ref="E46:E47"/>
    <mergeCell ref="F46:F47"/>
    <mergeCell ref="G46:G47"/>
    <mergeCell ref="H41:H43"/>
    <mergeCell ref="I41:I43"/>
    <mergeCell ref="J41:J43"/>
    <mergeCell ref="K41:K43"/>
    <mergeCell ref="B44:B45"/>
    <mergeCell ref="C44:C45"/>
    <mergeCell ref="D44:D45"/>
    <mergeCell ref="E44:E45"/>
    <mergeCell ref="F44:F45"/>
    <mergeCell ref="G44:G45"/>
    <mergeCell ref="H39:H40"/>
    <mergeCell ref="I39:I40"/>
    <mergeCell ref="J39:J40"/>
    <mergeCell ref="K39:K40"/>
    <mergeCell ref="B41:B43"/>
    <mergeCell ref="C41:C43"/>
    <mergeCell ref="D41:D43"/>
    <mergeCell ref="E41:E43"/>
    <mergeCell ref="F41:F43"/>
    <mergeCell ref="G41:G43"/>
    <mergeCell ref="B39:B40"/>
    <mergeCell ref="C39:C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G37:G38"/>
    <mergeCell ref="I30:I31"/>
    <mergeCell ref="J30:J31"/>
    <mergeCell ref="K30:K31"/>
    <mergeCell ref="G33:G34"/>
    <mergeCell ref="H37:H38"/>
    <mergeCell ref="I37:I38"/>
    <mergeCell ref="J37:J38"/>
    <mergeCell ref="K37:K38"/>
    <mergeCell ref="H33:H34"/>
    <mergeCell ref="I33:I34"/>
    <mergeCell ref="J33:J34"/>
    <mergeCell ref="K33:K34"/>
    <mergeCell ref="G30:G31"/>
    <mergeCell ref="B33:B34"/>
    <mergeCell ref="C33:C34"/>
    <mergeCell ref="D33:D34"/>
    <mergeCell ref="E33:E34"/>
    <mergeCell ref="F33:F34"/>
    <mergeCell ref="B30:B31"/>
    <mergeCell ref="C30:C31"/>
    <mergeCell ref="D30:D31"/>
    <mergeCell ref="E30:E31"/>
    <mergeCell ref="F30:F31"/>
    <mergeCell ref="G28:G29"/>
    <mergeCell ref="H28:H29"/>
    <mergeCell ref="H30:H31"/>
    <mergeCell ref="K28:K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I28:I29"/>
    <mergeCell ref="J28:J29"/>
    <mergeCell ref="G24:G25"/>
    <mergeCell ref="H24:H25"/>
    <mergeCell ref="I24:I25"/>
    <mergeCell ref="J24:J25"/>
    <mergeCell ref="K26:K27"/>
    <mergeCell ref="B26:B27"/>
    <mergeCell ref="C26:C27"/>
    <mergeCell ref="D26:D27"/>
    <mergeCell ref="E26:E27"/>
    <mergeCell ref="F26:F27"/>
    <mergeCell ref="G21:G23"/>
    <mergeCell ref="H21:H23"/>
    <mergeCell ref="I21:I23"/>
    <mergeCell ref="J21:J23"/>
    <mergeCell ref="K24:K25"/>
    <mergeCell ref="B24:B25"/>
    <mergeCell ref="C24:C25"/>
    <mergeCell ref="D24:D25"/>
    <mergeCell ref="E24:E25"/>
    <mergeCell ref="F24:F25"/>
    <mergeCell ref="G19:G20"/>
    <mergeCell ref="H19:H20"/>
    <mergeCell ref="I19:I20"/>
    <mergeCell ref="J19:J20"/>
    <mergeCell ref="K21:K23"/>
    <mergeCell ref="B21:B23"/>
    <mergeCell ref="C21:C23"/>
    <mergeCell ref="D21:D23"/>
    <mergeCell ref="E21:E23"/>
    <mergeCell ref="F21:F23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K19:K20"/>
    <mergeCell ref="C14:C16"/>
    <mergeCell ref="D14:D16"/>
    <mergeCell ref="E14:E16"/>
    <mergeCell ref="J14:J16"/>
    <mergeCell ref="F17:F18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233"/>
  <sheetViews>
    <sheetView zoomScaleSheetLayoutView="100" zoomScalePageLayoutView="0" workbookViewId="0" topLeftCell="A203">
      <selection activeCell="D163" sqref="D163:D164"/>
    </sheetView>
  </sheetViews>
  <sheetFormatPr defaultColWidth="9.140625" defaultRowHeight="15"/>
  <cols>
    <col min="1" max="1" width="22.8515625" style="68" customWidth="1"/>
    <col min="2" max="2" width="44.00390625" style="0" customWidth="1"/>
    <col min="3" max="3" width="15.8515625" style="0" customWidth="1"/>
    <col min="4" max="4" width="16.140625" style="106" customWidth="1"/>
    <col min="5" max="5" width="20.421875" style="0" customWidth="1"/>
    <col min="7" max="7" width="10.140625" style="0" bestFit="1" customWidth="1"/>
    <col min="8" max="8" width="12.140625" style="0" customWidth="1"/>
  </cols>
  <sheetData>
    <row r="6" spans="1:4" ht="15">
      <c r="A6" s="47" t="s">
        <v>349</v>
      </c>
      <c r="B6" s="89"/>
      <c r="D6" s="105" t="s">
        <v>351</v>
      </c>
    </row>
    <row r="7" spans="1:4" ht="15">
      <c r="A7" s="47" t="s">
        <v>364</v>
      </c>
      <c r="B7" s="89"/>
      <c r="D7" s="105" t="s">
        <v>361</v>
      </c>
    </row>
    <row r="8" spans="1:4" ht="16.5" customHeight="1">
      <c r="A8" s="88" t="s">
        <v>350</v>
      </c>
      <c r="D8" s="105" t="s">
        <v>348</v>
      </c>
    </row>
    <row r="9" spans="1:5" ht="16.5" customHeight="1">
      <c r="A9" s="88"/>
      <c r="B9" s="46"/>
      <c r="D9" s="105"/>
      <c r="E9" s="89"/>
    </row>
    <row r="10" spans="1:5" ht="16.5" customHeight="1">
      <c r="A10" s="88"/>
      <c r="B10" s="241" t="s">
        <v>91</v>
      </c>
      <c r="C10" s="241"/>
      <c r="D10" s="241"/>
      <c r="E10" s="89"/>
    </row>
    <row r="11" spans="1:5" ht="16.5" customHeight="1">
      <c r="A11" s="88"/>
      <c r="B11" s="46"/>
      <c r="D11" s="105"/>
      <c r="E11" s="89"/>
    </row>
    <row r="12" spans="1:5" ht="16.5" customHeight="1">
      <c r="A12" s="88"/>
      <c r="B12" s="242" t="s">
        <v>371</v>
      </c>
      <c r="C12" s="242"/>
      <c r="D12" s="242"/>
      <c r="E12" s="89"/>
    </row>
    <row r="13" ht="15.75" thickBot="1">
      <c r="C13" s="47"/>
    </row>
    <row r="14" spans="1:5" ht="15.75" thickBot="1">
      <c r="A14" s="207" t="s">
        <v>92</v>
      </c>
      <c r="B14" s="208"/>
      <c r="C14" s="208"/>
      <c r="D14" s="208"/>
      <c r="E14" s="209"/>
    </row>
    <row r="15" spans="1:5" ht="19.5" thickBot="1">
      <c r="A15" s="69"/>
      <c r="B15" s="50"/>
      <c r="C15" s="50"/>
      <c r="D15" s="189" t="s">
        <v>3</v>
      </c>
      <c r="E15" s="190"/>
    </row>
    <row r="16" spans="1:5" ht="15">
      <c r="A16" s="70" t="s">
        <v>93</v>
      </c>
      <c r="B16" s="51" t="s">
        <v>1</v>
      </c>
      <c r="C16" s="52" t="s">
        <v>2</v>
      </c>
      <c r="D16" s="107" t="s">
        <v>94</v>
      </c>
      <c r="E16" s="191" t="s">
        <v>368</v>
      </c>
    </row>
    <row r="17" spans="1:5" ht="24.75" thickBot="1">
      <c r="A17" s="71"/>
      <c r="B17" s="6"/>
      <c r="C17" s="6"/>
      <c r="D17" s="108" t="s">
        <v>367</v>
      </c>
      <c r="E17" s="192"/>
    </row>
    <row r="18" spans="1:5" ht="15.75" thickBot="1">
      <c r="A18" s="72">
        <v>1</v>
      </c>
      <c r="B18" s="11">
        <v>2</v>
      </c>
      <c r="C18" s="12">
        <v>3</v>
      </c>
      <c r="D18" s="115">
        <v>4</v>
      </c>
      <c r="E18" s="12">
        <v>5</v>
      </c>
    </row>
    <row r="19" spans="1:5" ht="16.5" thickBot="1">
      <c r="A19" s="73"/>
      <c r="B19" s="79" t="s">
        <v>95</v>
      </c>
      <c r="C19" s="15"/>
      <c r="D19" s="140">
        <f>+D20+D22+D24+D27</f>
        <v>1454.5</v>
      </c>
      <c r="E19" s="140">
        <f>+E20+E22+E24+E27</f>
        <v>2529.5</v>
      </c>
    </row>
    <row r="20" spans="1:5" ht="15">
      <c r="A20" s="75"/>
      <c r="B20" s="178" t="s">
        <v>96</v>
      </c>
      <c r="C20" s="150"/>
      <c r="D20" s="170"/>
      <c r="E20" s="170"/>
    </row>
    <row r="21" spans="1:5" ht="15.75" thickBot="1">
      <c r="A21" s="74" t="s">
        <v>201</v>
      </c>
      <c r="B21" s="180"/>
      <c r="C21" s="152"/>
      <c r="D21" s="172"/>
      <c r="E21" s="172"/>
    </row>
    <row r="22" spans="1:5" ht="15">
      <c r="A22" s="210" t="s">
        <v>198</v>
      </c>
      <c r="B22" s="178" t="s">
        <v>97</v>
      </c>
      <c r="C22" s="150"/>
      <c r="D22" s="170">
        <v>5373.5</v>
      </c>
      <c r="E22" s="170">
        <v>5373.5</v>
      </c>
    </row>
    <row r="23" spans="1:5" ht="15.75" thickBot="1">
      <c r="A23" s="212"/>
      <c r="B23" s="180"/>
      <c r="C23" s="152"/>
      <c r="D23" s="172"/>
      <c r="E23" s="172"/>
    </row>
    <row r="24" spans="1:5" ht="38.25" customHeight="1">
      <c r="A24" s="210" t="s">
        <v>199</v>
      </c>
      <c r="B24" s="178" t="s">
        <v>98</v>
      </c>
      <c r="C24" s="150"/>
      <c r="D24" s="170"/>
      <c r="E24" s="170"/>
    </row>
    <row r="25" spans="1:5" ht="3.75" customHeight="1" thickBot="1">
      <c r="A25" s="211"/>
      <c r="B25" s="179"/>
      <c r="C25" s="151"/>
      <c r="D25" s="171"/>
      <c r="E25" s="171"/>
    </row>
    <row r="26" spans="1:5" ht="15.75" customHeight="1" hidden="1" thickBot="1">
      <c r="A26" s="212"/>
      <c r="B26" s="180"/>
      <c r="C26" s="152"/>
      <c r="D26" s="172"/>
      <c r="E26" s="172"/>
    </row>
    <row r="27" spans="1:5" ht="15">
      <c r="A27" s="210" t="s">
        <v>200</v>
      </c>
      <c r="B27" s="178" t="s">
        <v>99</v>
      </c>
      <c r="C27" s="150"/>
      <c r="D27" s="170">
        <v>-3919</v>
      </c>
      <c r="E27" s="170">
        <v>-2844</v>
      </c>
    </row>
    <row r="28" spans="1:5" ht="15.75" thickBot="1">
      <c r="A28" s="212"/>
      <c r="B28" s="180"/>
      <c r="C28" s="152"/>
      <c r="D28" s="172"/>
      <c r="E28" s="172"/>
    </row>
    <row r="29" spans="1:5" ht="15">
      <c r="A29" s="213"/>
      <c r="B29" s="176" t="s">
        <v>100</v>
      </c>
      <c r="C29" s="150"/>
      <c r="D29" s="181">
        <f>+D31+D34+D37+D40+D43</f>
        <v>19898.660000000003</v>
      </c>
      <c r="E29" s="181">
        <f>+E31+E34+E37+E40+E43</f>
        <v>16575.84999999999</v>
      </c>
    </row>
    <row r="30" spans="1:5" ht="27" customHeight="1" thickBot="1">
      <c r="A30" s="214"/>
      <c r="B30" s="177"/>
      <c r="C30" s="152"/>
      <c r="D30" s="182"/>
      <c r="E30" s="182"/>
    </row>
    <row r="31" spans="1:5" ht="36" customHeight="1" thickBot="1">
      <c r="A31" s="210" t="s">
        <v>202</v>
      </c>
      <c r="B31" s="178" t="s">
        <v>101</v>
      </c>
      <c r="C31" s="150"/>
      <c r="D31" s="170"/>
      <c r="E31" s="170"/>
    </row>
    <row r="32" spans="1:5" ht="15.75" customHeight="1" hidden="1" thickBot="1">
      <c r="A32" s="211"/>
      <c r="B32" s="179"/>
      <c r="C32" s="151"/>
      <c r="D32" s="171"/>
      <c r="E32" s="171"/>
    </row>
    <row r="33" spans="1:5" ht="15.75" customHeight="1" hidden="1" thickBot="1">
      <c r="A33" s="212"/>
      <c r="B33" s="179"/>
      <c r="C33" s="152"/>
      <c r="D33" s="172"/>
      <c r="E33" s="172"/>
    </row>
    <row r="34" spans="1:5" ht="34.5" customHeight="1" thickBot="1">
      <c r="A34" s="221" t="s">
        <v>102</v>
      </c>
      <c r="B34" s="178" t="s">
        <v>103</v>
      </c>
      <c r="C34" s="173"/>
      <c r="D34" s="170">
        <v>104511.64</v>
      </c>
      <c r="E34" s="170">
        <v>90588.15</v>
      </c>
    </row>
    <row r="35" spans="1:5" ht="15.75" customHeight="1" hidden="1" thickBot="1">
      <c r="A35" s="222"/>
      <c r="B35" s="179"/>
      <c r="C35" s="174"/>
      <c r="D35" s="171"/>
      <c r="E35" s="171"/>
    </row>
    <row r="36" spans="1:5" ht="15.75" customHeight="1" hidden="1" thickBot="1">
      <c r="A36" s="223"/>
      <c r="B36" s="180"/>
      <c r="C36" s="175"/>
      <c r="D36" s="172"/>
      <c r="E36" s="172"/>
    </row>
    <row r="37" spans="1:5" ht="15" customHeight="1">
      <c r="A37" s="210" t="s">
        <v>203</v>
      </c>
      <c r="B37" s="178" t="s">
        <v>214</v>
      </c>
      <c r="C37" s="150"/>
      <c r="D37" s="170"/>
      <c r="E37" s="170"/>
    </row>
    <row r="38" spans="1:5" ht="25.5" customHeight="1">
      <c r="A38" s="211"/>
      <c r="B38" s="179"/>
      <c r="C38" s="151"/>
      <c r="D38" s="171"/>
      <c r="E38" s="171"/>
    </row>
    <row r="39" spans="1:5" ht="4.5" customHeight="1" thickBot="1">
      <c r="A39" s="212"/>
      <c r="B39" s="180"/>
      <c r="C39" s="152"/>
      <c r="D39" s="172"/>
      <c r="E39" s="172"/>
    </row>
    <row r="40" spans="1:5" ht="45" customHeight="1" thickBot="1">
      <c r="A40" s="210" t="s">
        <v>104</v>
      </c>
      <c r="B40" s="178" t="s">
        <v>105</v>
      </c>
      <c r="C40" s="150"/>
      <c r="D40" s="170"/>
      <c r="E40" s="170"/>
    </row>
    <row r="41" spans="1:5" ht="15.75" customHeight="1" hidden="1" thickBot="1">
      <c r="A41" s="211"/>
      <c r="B41" s="179"/>
      <c r="C41" s="151"/>
      <c r="D41" s="171"/>
      <c r="E41" s="171"/>
    </row>
    <row r="42" spans="1:5" ht="15.75" customHeight="1" hidden="1" thickBot="1">
      <c r="A42" s="212"/>
      <c r="B42" s="180"/>
      <c r="C42" s="152"/>
      <c r="D42" s="172"/>
      <c r="E42" s="172"/>
    </row>
    <row r="43" spans="1:5" ht="46.5" customHeight="1" thickBot="1">
      <c r="A43" s="210" t="s">
        <v>204</v>
      </c>
      <c r="B43" s="82" t="s">
        <v>106</v>
      </c>
      <c r="C43" s="150"/>
      <c r="D43" s="170">
        <v>-84612.98</v>
      </c>
      <c r="E43" s="170">
        <v>-74012.3</v>
      </c>
    </row>
    <row r="44" spans="1:5" ht="15.75" customHeight="1" hidden="1" thickBot="1">
      <c r="A44" s="211"/>
      <c r="B44" s="83"/>
      <c r="C44" s="151"/>
      <c r="D44" s="171"/>
      <c r="E44" s="171"/>
    </row>
    <row r="45" spans="1:5" ht="15.75" customHeight="1" hidden="1" thickBot="1">
      <c r="A45" s="212"/>
      <c r="B45" s="84"/>
      <c r="C45" s="152"/>
      <c r="D45" s="172"/>
      <c r="E45" s="172"/>
    </row>
    <row r="46" spans="1:5" ht="15">
      <c r="A46" s="213"/>
      <c r="B46" s="176" t="s">
        <v>107</v>
      </c>
      <c r="C46" s="150"/>
      <c r="D46" s="181">
        <f>+D48+D50+D52+D54+D56+D59+D62+D66+D68+D71+D74+D76+D78+D79+D82+D85</f>
        <v>5661385.58</v>
      </c>
      <c r="E46" s="181">
        <f>+E48+E50+E52+E54+E56+E59+E62+E66+E68+E71+E74+E76+E78+E79+E82+E85</f>
        <v>5324158.6899999995</v>
      </c>
    </row>
    <row r="47" spans="1:5" ht="15.75" thickBot="1">
      <c r="A47" s="214"/>
      <c r="B47" s="177"/>
      <c r="C47" s="152"/>
      <c r="D47" s="182"/>
      <c r="E47" s="182"/>
    </row>
    <row r="48" spans="1:5" ht="15">
      <c r="A48" s="213"/>
      <c r="B48" s="178" t="s">
        <v>108</v>
      </c>
      <c r="C48" s="150"/>
      <c r="D48" s="170"/>
      <c r="E48" s="170"/>
    </row>
    <row r="49" spans="1:5" ht="15.75" thickBot="1">
      <c r="A49" s="214"/>
      <c r="B49" s="180"/>
      <c r="C49" s="152"/>
      <c r="D49" s="172"/>
      <c r="E49" s="172"/>
    </row>
    <row r="50" spans="1:5" ht="15">
      <c r="A50" s="210" t="s">
        <v>205</v>
      </c>
      <c r="B50" s="178" t="s">
        <v>109</v>
      </c>
      <c r="C50" s="150"/>
      <c r="D50" s="170">
        <v>4407423.62</v>
      </c>
      <c r="E50" s="170">
        <v>4022835.37</v>
      </c>
    </row>
    <row r="51" spans="1:5" ht="15.75" thickBot="1">
      <c r="A51" s="212"/>
      <c r="B51" s="180"/>
      <c r="C51" s="152"/>
      <c r="D51" s="172"/>
      <c r="E51" s="172"/>
    </row>
    <row r="52" spans="1:5" ht="15">
      <c r="A52" s="218" t="s">
        <v>206</v>
      </c>
      <c r="B52" s="178" t="s">
        <v>110</v>
      </c>
      <c r="C52" s="150"/>
      <c r="D52" s="170"/>
      <c r="E52" s="170"/>
    </row>
    <row r="53" spans="1:5" ht="15.75" thickBot="1">
      <c r="A53" s="219"/>
      <c r="B53" s="180"/>
      <c r="C53" s="152"/>
      <c r="D53" s="172"/>
      <c r="E53" s="172"/>
    </row>
    <row r="54" spans="1:5" ht="15">
      <c r="A54" s="218" t="s">
        <v>207</v>
      </c>
      <c r="B54" s="215" t="s">
        <v>111</v>
      </c>
      <c r="C54" s="150"/>
      <c r="D54" s="170">
        <v>171343.8</v>
      </c>
      <c r="E54" s="170">
        <v>183517.88</v>
      </c>
    </row>
    <row r="55" spans="1:5" ht="15.75" thickBot="1">
      <c r="A55" s="219"/>
      <c r="B55" s="217"/>
      <c r="C55" s="152"/>
      <c r="D55" s="172"/>
      <c r="E55" s="172"/>
    </row>
    <row r="56" spans="1:5" ht="16.5" customHeight="1">
      <c r="A56" s="218" t="s">
        <v>208</v>
      </c>
      <c r="B56" s="215" t="s">
        <v>112</v>
      </c>
      <c r="C56" s="150"/>
      <c r="D56" s="170"/>
      <c r="E56" s="170"/>
    </row>
    <row r="57" spans="1:5" ht="15">
      <c r="A57" s="220"/>
      <c r="B57" s="216"/>
      <c r="C57" s="151"/>
      <c r="D57" s="171"/>
      <c r="E57" s="171"/>
    </row>
    <row r="58" spans="1:5" ht="15.75" thickBot="1">
      <c r="A58" s="219"/>
      <c r="B58" s="217"/>
      <c r="C58" s="152"/>
      <c r="D58" s="172"/>
      <c r="E58" s="172"/>
    </row>
    <row r="59" spans="1:5" ht="37.5" customHeight="1">
      <c r="A59" s="218" t="s">
        <v>209</v>
      </c>
      <c r="B59" s="215" t="s">
        <v>113</v>
      </c>
      <c r="C59" s="150"/>
      <c r="D59" s="170"/>
      <c r="E59" s="170"/>
    </row>
    <row r="60" spans="1:5" ht="0.75" customHeight="1" thickBot="1">
      <c r="A60" s="220"/>
      <c r="B60" s="216"/>
      <c r="C60" s="151"/>
      <c r="D60" s="171"/>
      <c r="E60" s="171"/>
    </row>
    <row r="61" spans="1:5" ht="15.75" customHeight="1" hidden="1" thickBot="1">
      <c r="A61" s="219"/>
      <c r="B61" s="217"/>
      <c r="C61" s="152"/>
      <c r="D61" s="172"/>
      <c r="E61" s="172"/>
    </row>
    <row r="62" spans="1:5" ht="46.5" customHeight="1" thickBot="1">
      <c r="A62" s="211" t="s">
        <v>210</v>
      </c>
      <c r="B62" s="178" t="s">
        <v>114</v>
      </c>
      <c r="C62" s="150"/>
      <c r="D62" s="170">
        <v>982613.8</v>
      </c>
      <c r="E62" s="170">
        <v>1005698.8</v>
      </c>
    </row>
    <row r="63" spans="1:5" ht="15.75" customHeight="1" hidden="1" thickBot="1">
      <c r="A63" s="211"/>
      <c r="B63" s="179"/>
      <c r="C63" s="151"/>
      <c r="D63" s="171"/>
      <c r="E63" s="171"/>
    </row>
    <row r="64" spans="1:5" ht="15.75" customHeight="1" hidden="1" thickBot="1">
      <c r="A64" s="211"/>
      <c r="B64" s="179"/>
      <c r="C64" s="151"/>
      <c r="D64" s="171"/>
      <c r="E64" s="171"/>
    </row>
    <row r="65" spans="1:5" ht="15.75" customHeight="1" hidden="1" thickBot="1">
      <c r="A65" s="212"/>
      <c r="B65" s="180"/>
      <c r="C65" s="152"/>
      <c r="D65" s="172"/>
      <c r="E65" s="172"/>
    </row>
    <row r="66" spans="1:5" ht="22.5" customHeight="1">
      <c r="A66" s="210" t="s">
        <v>211</v>
      </c>
      <c r="B66" s="183" t="s">
        <v>115</v>
      </c>
      <c r="C66" s="150"/>
      <c r="D66" s="170"/>
      <c r="E66" s="170"/>
    </row>
    <row r="67" spans="1:5" ht="15.75" thickBot="1">
      <c r="A67" s="212"/>
      <c r="B67" s="184"/>
      <c r="C67" s="152"/>
      <c r="D67" s="172"/>
      <c r="E67" s="172"/>
    </row>
    <row r="68" spans="1:5" ht="33" customHeight="1" thickBot="1">
      <c r="A68" s="210" t="s">
        <v>212</v>
      </c>
      <c r="B68" s="178" t="s">
        <v>116</v>
      </c>
      <c r="C68" s="150"/>
      <c r="D68" s="170">
        <v>100004.36</v>
      </c>
      <c r="E68" s="170">
        <v>112106.64</v>
      </c>
    </row>
    <row r="69" spans="1:5" ht="15.75" customHeight="1" hidden="1" thickBot="1">
      <c r="A69" s="211"/>
      <c r="B69" s="179"/>
      <c r="C69" s="151"/>
      <c r="D69" s="171"/>
      <c r="E69" s="171"/>
    </row>
    <row r="70" spans="1:5" ht="15.75" customHeight="1" hidden="1" thickBot="1">
      <c r="A70" s="212"/>
      <c r="B70" s="180"/>
      <c r="C70" s="152"/>
      <c r="D70" s="172"/>
      <c r="E70" s="172"/>
    </row>
    <row r="71" spans="1:5" ht="18.75" customHeight="1">
      <c r="A71" s="210" t="s">
        <v>213</v>
      </c>
      <c r="B71" s="178" t="s">
        <v>117</v>
      </c>
      <c r="C71" s="150"/>
      <c r="D71" s="170"/>
      <c r="E71" s="170"/>
    </row>
    <row r="72" spans="1:5" ht="15.75" customHeight="1" thickBot="1">
      <c r="A72" s="212"/>
      <c r="B72" s="224"/>
      <c r="C72" s="152"/>
      <c r="D72" s="172"/>
      <c r="E72" s="172"/>
    </row>
    <row r="73" spans="2:5" ht="24" customHeight="1" thickBot="1">
      <c r="B73" s="85"/>
      <c r="D73" s="118"/>
      <c r="E73" s="118"/>
    </row>
    <row r="74" spans="1:5" ht="15">
      <c r="A74" s="225">
        <v>29037047057067000</v>
      </c>
      <c r="B74" s="233" t="s">
        <v>118</v>
      </c>
      <c r="C74" s="227"/>
      <c r="D74" s="185"/>
      <c r="E74" s="185"/>
    </row>
    <row r="75" spans="1:5" ht="15.75" thickBot="1">
      <c r="A75" s="226"/>
      <c r="B75" s="180"/>
      <c r="C75" s="152"/>
      <c r="D75" s="172"/>
      <c r="E75" s="172"/>
    </row>
    <row r="76" spans="1:5" ht="15">
      <c r="A76" s="228">
        <v>38048058068078</v>
      </c>
      <c r="B76" s="178" t="s">
        <v>119</v>
      </c>
      <c r="C76" s="150"/>
      <c r="D76" s="170"/>
      <c r="E76" s="170"/>
    </row>
    <row r="77" spans="1:5" ht="15.75" thickBot="1">
      <c r="A77" s="226"/>
      <c r="B77" s="180"/>
      <c r="C77" s="152"/>
      <c r="D77" s="172"/>
      <c r="E77" s="172"/>
    </row>
    <row r="78" spans="1:5" ht="26.25" thickBot="1">
      <c r="A78" s="10"/>
      <c r="B78" s="80" t="s">
        <v>120</v>
      </c>
      <c r="C78" s="15"/>
      <c r="D78" s="141"/>
      <c r="E78" s="141"/>
    </row>
    <row r="79" spans="1:5" ht="15">
      <c r="A79" s="228">
        <v>80081083084085</v>
      </c>
      <c r="B79" s="178" t="s">
        <v>121</v>
      </c>
      <c r="C79" s="150"/>
      <c r="D79" s="170"/>
      <c r="E79" s="170"/>
    </row>
    <row r="80" spans="1:5" ht="15">
      <c r="A80" s="229"/>
      <c r="B80" s="179"/>
      <c r="C80" s="151"/>
      <c r="D80" s="171"/>
      <c r="E80" s="171"/>
    </row>
    <row r="81" spans="1:5" ht="15.75" thickBot="1">
      <c r="A81" s="226"/>
      <c r="B81" s="180"/>
      <c r="C81" s="152"/>
      <c r="D81" s="172"/>
      <c r="E81" s="172"/>
    </row>
    <row r="82" spans="1:5" ht="15">
      <c r="A82" s="230">
        <v>82</v>
      </c>
      <c r="B82" s="178" t="s">
        <v>122</v>
      </c>
      <c r="C82" s="150"/>
      <c r="D82" s="170"/>
      <c r="E82" s="170"/>
    </row>
    <row r="83" spans="1:5" ht="15">
      <c r="A83" s="231"/>
      <c r="B83" s="179"/>
      <c r="C83" s="151"/>
      <c r="D83" s="171"/>
      <c r="E83" s="171"/>
    </row>
    <row r="84" spans="1:5" ht="15.75" thickBot="1">
      <c r="A84" s="232"/>
      <c r="B84" s="180"/>
      <c r="C84" s="152"/>
      <c r="D84" s="172"/>
      <c r="E84" s="172"/>
    </row>
    <row r="85" spans="1:5" ht="15">
      <c r="A85" s="228">
        <v>86087</v>
      </c>
      <c r="B85" s="178" t="s">
        <v>123</v>
      </c>
      <c r="C85" s="150"/>
      <c r="D85" s="170"/>
      <c r="E85" s="170"/>
    </row>
    <row r="86" spans="1:5" ht="15">
      <c r="A86" s="229"/>
      <c r="B86" s="179"/>
      <c r="C86" s="151"/>
      <c r="D86" s="171"/>
      <c r="E86" s="171"/>
    </row>
    <row r="87" spans="1:5" ht="15.75" thickBot="1">
      <c r="A87" s="226"/>
      <c r="B87" s="180"/>
      <c r="C87" s="152"/>
      <c r="D87" s="172"/>
      <c r="E87" s="172"/>
    </row>
    <row r="88" spans="1:5" ht="15">
      <c r="A88" s="150"/>
      <c r="B88" s="176" t="s">
        <v>124</v>
      </c>
      <c r="C88" s="150"/>
      <c r="D88" s="181">
        <f>+D90+D92+D94</f>
        <v>0</v>
      </c>
      <c r="E88" s="181">
        <f>+E90+E92+E94</f>
        <v>0</v>
      </c>
    </row>
    <row r="89" spans="1:5" ht="15.75" thickBot="1">
      <c r="A89" s="152"/>
      <c r="B89" s="177"/>
      <c r="C89" s="152"/>
      <c r="D89" s="182"/>
      <c r="E89" s="182"/>
    </row>
    <row r="90" spans="1:5" ht="15">
      <c r="A90" s="228">
        <v>180182184</v>
      </c>
      <c r="B90" s="178" t="s">
        <v>125</v>
      </c>
      <c r="C90" s="150"/>
      <c r="D90" s="170"/>
      <c r="E90" s="170"/>
    </row>
    <row r="91" spans="1:5" ht="15.75" thickBot="1">
      <c r="A91" s="226"/>
      <c r="B91" s="180"/>
      <c r="C91" s="152"/>
      <c r="D91" s="172"/>
      <c r="E91" s="172"/>
    </row>
    <row r="92" spans="1:5" ht="15">
      <c r="A92" s="228">
        <v>181183185</v>
      </c>
      <c r="B92" s="178" t="s">
        <v>126</v>
      </c>
      <c r="C92" s="150"/>
      <c r="D92" s="170"/>
      <c r="E92" s="170"/>
    </row>
    <row r="93" spans="1:5" ht="15.75" thickBot="1">
      <c r="A93" s="226"/>
      <c r="B93" s="180"/>
      <c r="C93" s="152"/>
      <c r="D93" s="172"/>
      <c r="E93" s="172"/>
    </row>
    <row r="94" spans="1:5" ht="25.5" customHeight="1">
      <c r="A94" s="230">
        <v>186</v>
      </c>
      <c r="B94" s="178" t="s">
        <v>215</v>
      </c>
      <c r="C94" s="150"/>
      <c r="D94" s="170"/>
      <c r="E94" s="170"/>
    </row>
    <row r="95" spans="1:5" ht="15" customHeight="1" thickBot="1">
      <c r="A95" s="231"/>
      <c r="B95" s="179"/>
      <c r="C95" s="151"/>
      <c r="D95" s="171"/>
      <c r="E95" s="171"/>
    </row>
    <row r="96" spans="1:5" ht="15.75" customHeight="1" hidden="1" thickBot="1">
      <c r="A96" s="232"/>
      <c r="B96" s="180"/>
      <c r="C96" s="152"/>
      <c r="D96" s="172"/>
      <c r="E96" s="172"/>
    </row>
    <row r="97" spans="1:5" ht="15">
      <c r="A97" s="150"/>
      <c r="B97" s="176" t="s">
        <v>127</v>
      </c>
      <c r="C97" s="150"/>
      <c r="D97" s="181">
        <f>D99+D101+D114</f>
        <v>263101.06</v>
      </c>
      <c r="E97" s="181">
        <f>E99+E101+E114</f>
        <v>307440.56999999995</v>
      </c>
    </row>
    <row r="98" spans="1:5" ht="15.75" thickBot="1">
      <c r="A98" s="152"/>
      <c r="B98" s="177"/>
      <c r="C98" s="152"/>
      <c r="D98" s="182"/>
      <c r="E98" s="182"/>
    </row>
    <row r="99" spans="1:5" ht="15">
      <c r="A99" s="230">
        <v>11</v>
      </c>
      <c r="B99" s="178" t="s">
        <v>128</v>
      </c>
      <c r="C99" s="150"/>
      <c r="D99" s="170">
        <v>38404.25</v>
      </c>
      <c r="E99" s="170">
        <v>60151.44</v>
      </c>
    </row>
    <row r="100" spans="1:5" ht="15.75" thickBot="1">
      <c r="A100" s="232"/>
      <c r="B100" s="180"/>
      <c r="C100" s="152"/>
      <c r="D100" s="172"/>
      <c r="E100" s="172"/>
    </row>
    <row r="101" spans="1:5" ht="16.5" thickBot="1">
      <c r="A101" s="10"/>
      <c r="B101" s="80" t="s">
        <v>129</v>
      </c>
      <c r="C101" s="15"/>
      <c r="D101" s="141">
        <f>D102+D104+D106+D108+D110+D112</f>
        <v>224696.81</v>
      </c>
      <c r="E101" s="141">
        <f>E102+E104+E106+E108+E110+E112</f>
        <v>247289.12999999998</v>
      </c>
    </row>
    <row r="102" spans="1:5" ht="15">
      <c r="A102" s="230">
        <v>12</v>
      </c>
      <c r="B102" s="183" t="s">
        <v>130</v>
      </c>
      <c r="C102" s="150"/>
      <c r="D102" s="170">
        <v>83947.52</v>
      </c>
      <c r="E102" s="170">
        <v>88447.61</v>
      </c>
    </row>
    <row r="103" spans="1:5" ht="15.75" thickBot="1">
      <c r="A103" s="232"/>
      <c r="B103" s="184"/>
      <c r="C103" s="152"/>
      <c r="D103" s="172"/>
      <c r="E103" s="172"/>
    </row>
    <row r="104" spans="1:5" ht="25.5" customHeight="1">
      <c r="A104" s="230">
        <v>13</v>
      </c>
      <c r="B104" s="178" t="s">
        <v>216</v>
      </c>
      <c r="C104" s="150"/>
      <c r="D104" s="170"/>
      <c r="E104" s="170"/>
    </row>
    <row r="105" spans="1:5" ht="15.75" thickBot="1">
      <c r="A105" s="232"/>
      <c r="B105" s="180"/>
      <c r="C105" s="152"/>
      <c r="D105" s="172"/>
      <c r="E105" s="172"/>
    </row>
    <row r="106" spans="1:5" ht="15">
      <c r="A106" s="230">
        <v>14</v>
      </c>
      <c r="B106" s="183" t="s">
        <v>131</v>
      </c>
      <c r="C106" s="150"/>
      <c r="D106" s="170"/>
      <c r="E106" s="170"/>
    </row>
    <row r="107" spans="1:5" ht="15.75" thickBot="1">
      <c r="A107" s="232"/>
      <c r="B107" s="184"/>
      <c r="C107" s="152"/>
      <c r="D107" s="172"/>
      <c r="E107" s="172"/>
    </row>
    <row r="108" spans="1:5" ht="15">
      <c r="A108" s="230">
        <v>15</v>
      </c>
      <c r="B108" s="183" t="s">
        <v>132</v>
      </c>
      <c r="C108" s="150"/>
      <c r="D108" s="170">
        <v>0</v>
      </c>
      <c r="E108" s="170">
        <v>0</v>
      </c>
    </row>
    <row r="109" spans="1:5" ht="15.75" thickBot="1">
      <c r="A109" s="232"/>
      <c r="B109" s="184"/>
      <c r="C109" s="152"/>
      <c r="D109" s="172"/>
      <c r="E109" s="172"/>
    </row>
    <row r="110" spans="1:5" ht="15">
      <c r="A110" s="230">
        <v>16</v>
      </c>
      <c r="B110" s="178" t="s">
        <v>133</v>
      </c>
      <c r="C110" s="150"/>
      <c r="D110" s="170">
        <v>124040.55</v>
      </c>
      <c r="E110" s="170">
        <v>127577.31</v>
      </c>
    </row>
    <row r="111" spans="1:5" ht="15.75" thickBot="1">
      <c r="A111" s="232"/>
      <c r="B111" s="180"/>
      <c r="C111" s="152"/>
      <c r="D111" s="172"/>
      <c r="E111" s="172"/>
    </row>
    <row r="112" spans="1:5" ht="15">
      <c r="A112" s="230">
        <v>17</v>
      </c>
      <c r="B112" s="183" t="s">
        <v>134</v>
      </c>
      <c r="C112" s="150"/>
      <c r="D112" s="170">
        <v>16708.74</v>
      </c>
      <c r="E112" s="170">
        <v>31264.21</v>
      </c>
    </row>
    <row r="113" spans="1:5" ht="15.75" thickBot="1">
      <c r="A113" s="232"/>
      <c r="B113" s="184"/>
      <c r="C113" s="152"/>
      <c r="D113" s="172"/>
      <c r="E113" s="172"/>
    </row>
    <row r="114" spans="1:5" ht="15">
      <c r="A114" s="210" t="s">
        <v>218</v>
      </c>
      <c r="B114" s="178" t="s">
        <v>135</v>
      </c>
      <c r="C114" s="150"/>
      <c r="D114" s="170"/>
      <c r="E114" s="170"/>
    </row>
    <row r="115" spans="1:5" ht="15.75" thickBot="1">
      <c r="A115" s="212"/>
      <c r="B115" s="180"/>
      <c r="C115" s="152"/>
      <c r="D115" s="172"/>
      <c r="E115" s="172"/>
    </row>
    <row r="116" spans="1:5" ht="18.75">
      <c r="A116" s="76"/>
      <c r="B116" s="237" t="s">
        <v>139</v>
      </c>
      <c r="C116" s="150"/>
      <c r="D116" s="181">
        <v>5918.29</v>
      </c>
      <c r="E116" s="181">
        <v>5918.29</v>
      </c>
    </row>
    <row r="117" spans="1:5" ht="15">
      <c r="A117" s="78" t="s">
        <v>136</v>
      </c>
      <c r="B117" s="238"/>
      <c r="C117" s="151"/>
      <c r="D117" s="186"/>
      <c r="E117" s="186"/>
    </row>
    <row r="118" spans="1:5" ht="15">
      <c r="A118" s="78" t="s">
        <v>137</v>
      </c>
      <c r="B118" s="238"/>
      <c r="C118" s="151"/>
      <c r="D118" s="186"/>
      <c r="E118" s="186"/>
    </row>
    <row r="119" spans="1:5" ht="15.75" thickBot="1">
      <c r="A119" s="60" t="s">
        <v>138</v>
      </c>
      <c r="B119" s="239"/>
      <c r="C119" s="152"/>
      <c r="D119" s="182"/>
      <c r="E119" s="182"/>
    </row>
    <row r="120" spans="1:5" ht="16.5" thickBot="1">
      <c r="A120" s="10"/>
      <c r="B120" s="79" t="s">
        <v>140</v>
      </c>
      <c r="C120" s="15"/>
      <c r="D120" s="140">
        <f>+D121+D123</f>
        <v>0</v>
      </c>
      <c r="E120" s="140">
        <f>+E121+E123</f>
        <v>0</v>
      </c>
    </row>
    <row r="121" spans="1:5" ht="15">
      <c r="A121" s="230">
        <v>192</v>
      </c>
      <c r="B121" s="187" t="s">
        <v>141</v>
      </c>
      <c r="C121" s="150"/>
      <c r="D121" s="170"/>
      <c r="E121" s="170"/>
    </row>
    <row r="122" spans="1:5" ht="15.75" thickBot="1">
      <c r="A122" s="232"/>
      <c r="B122" s="188"/>
      <c r="C122" s="152"/>
      <c r="D122" s="172"/>
      <c r="E122" s="172"/>
    </row>
    <row r="123" spans="1:7" ht="15">
      <c r="A123" s="230" t="s">
        <v>217</v>
      </c>
      <c r="B123" s="86"/>
      <c r="C123" s="150"/>
      <c r="D123" s="170"/>
      <c r="E123" s="170"/>
      <c r="G123" s="106"/>
    </row>
    <row r="124" spans="1:5" ht="15.75" thickBot="1">
      <c r="A124" s="232"/>
      <c r="B124" s="59" t="s">
        <v>142</v>
      </c>
      <c r="C124" s="152"/>
      <c r="D124" s="172"/>
      <c r="E124" s="172"/>
    </row>
    <row r="125" spans="1:5" ht="15">
      <c r="A125" s="150"/>
      <c r="B125" s="87"/>
      <c r="C125" s="150"/>
      <c r="D125" s="170"/>
      <c r="E125" s="170"/>
    </row>
    <row r="126" spans="1:5" ht="15.75" thickBot="1">
      <c r="A126" s="152"/>
      <c r="B126" s="79" t="s">
        <v>143</v>
      </c>
      <c r="C126" s="152"/>
      <c r="D126" s="172"/>
      <c r="E126" s="172"/>
    </row>
    <row r="127" spans="1:6" ht="15">
      <c r="A127" s="150"/>
      <c r="B127" s="87"/>
      <c r="C127" s="150"/>
      <c r="D127" s="181">
        <f>+D19+D29+D46+D88+D97+D116+D120+D125</f>
        <v>5951758.09</v>
      </c>
      <c r="E127" s="181">
        <f>+E19+E29+E46+E88+E97+E116+E120+E125</f>
        <v>5656622.899999999</v>
      </c>
      <c r="F127" s="106"/>
    </row>
    <row r="128" spans="1:5" ht="15.75" thickBot="1">
      <c r="A128" s="152"/>
      <c r="B128" s="79" t="s">
        <v>144</v>
      </c>
      <c r="C128" s="152"/>
      <c r="D128" s="182"/>
      <c r="E128" s="182"/>
    </row>
    <row r="130" ht="15.75" thickBot="1"/>
    <row r="131" spans="1:5" ht="15">
      <c r="A131" s="193" t="s">
        <v>145</v>
      </c>
      <c r="B131" s="194"/>
      <c r="C131" s="194"/>
      <c r="D131" s="194"/>
      <c r="E131" s="195"/>
    </row>
    <row r="132" spans="1:5" ht="15">
      <c r="A132" s="196"/>
      <c r="B132" s="197"/>
      <c r="C132" s="197"/>
      <c r="D132" s="197"/>
      <c r="E132" s="198"/>
    </row>
    <row r="133" spans="1:5" ht="15.75" thickBot="1">
      <c r="A133" s="199"/>
      <c r="B133" s="200"/>
      <c r="C133" s="200"/>
      <c r="D133" s="200"/>
      <c r="E133" s="201"/>
    </row>
    <row r="134" spans="1:5" ht="17.25" thickBot="1">
      <c r="A134" s="57"/>
      <c r="B134" s="58"/>
      <c r="C134" s="58"/>
      <c r="D134" s="189" t="s">
        <v>3</v>
      </c>
      <c r="E134" s="190"/>
    </row>
    <row r="135" spans="1:5" ht="15">
      <c r="A135" s="48" t="s">
        <v>93</v>
      </c>
      <c r="B135" s="51" t="s">
        <v>1</v>
      </c>
      <c r="C135" s="52" t="s">
        <v>2</v>
      </c>
      <c r="D135" s="107" t="s">
        <v>94</v>
      </c>
      <c r="E135" s="191" t="s">
        <v>368</v>
      </c>
    </row>
    <row r="136" spans="1:5" ht="24.75" thickBot="1">
      <c r="A136" s="49"/>
      <c r="B136" s="6"/>
      <c r="C136" s="6"/>
      <c r="D136" s="108" t="s">
        <v>372</v>
      </c>
      <c r="E136" s="192"/>
    </row>
    <row r="137" spans="1:5" ht="15.75" thickBot="1">
      <c r="A137" s="53">
        <v>1</v>
      </c>
      <c r="B137" s="11">
        <v>2</v>
      </c>
      <c r="C137" s="12">
        <v>3</v>
      </c>
      <c r="D137" s="109"/>
      <c r="E137" s="12">
        <v>5</v>
      </c>
    </row>
    <row r="138" spans="1:5" ht="16.5" thickBot="1">
      <c r="A138" s="10"/>
      <c r="B138" s="79" t="s">
        <v>146</v>
      </c>
      <c r="C138" s="15"/>
      <c r="D138" s="140">
        <f>+D139+D141</f>
        <v>2200000</v>
      </c>
      <c r="E138" s="140">
        <f>+E139+E141</f>
        <v>1600000</v>
      </c>
    </row>
    <row r="139" spans="1:5" ht="15" customHeight="1">
      <c r="A139" s="230">
        <v>900</v>
      </c>
      <c r="B139" s="178" t="s">
        <v>147</v>
      </c>
      <c r="C139" s="150"/>
      <c r="D139" s="170">
        <v>2200000</v>
      </c>
      <c r="E139" s="170">
        <v>1600000</v>
      </c>
    </row>
    <row r="140" spans="1:5" ht="15.75" customHeight="1" thickBot="1">
      <c r="A140" s="232"/>
      <c r="B140" s="180"/>
      <c r="C140" s="152"/>
      <c r="D140" s="172"/>
      <c r="E140" s="172"/>
    </row>
    <row r="141" spans="1:5" ht="15" customHeight="1">
      <c r="A141" s="230">
        <v>901</v>
      </c>
      <c r="B141" s="178" t="s">
        <v>148</v>
      </c>
      <c r="C141" s="150"/>
      <c r="D141" s="170">
        <v>0</v>
      </c>
      <c r="E141" s="170">
        <v>0</v>
      </c>
    </row>
    <row r="142" spans="1:5" ht="15.75" customHeight="1" thickBot="1">
      <c r="A142" s="232"/>
      <c r="B142" s="180"/>
      <c r="C142" s="152"/>
      <c r="D142" s="172"/>
      <c r="E142" s="172"/>
    </row>
    <row r="143" spans="1:5" ht="16.5" thickBot="1">
      <c r="A143" s="10"/>
      <c r="B143" s="79" t="s">
        <v>149</v>
      </c>
      <c r="C143" s="15"/>
      <c r="D143" s="140">
        <f>D144+D146+D152+D154+D156</f>
        <v>236154.25</v>
      </c>
      <c r="E143" s="140">
        <f>E144+E146+E152+E154+E156</f>
        <v>685162.17</v>
      </c>
    </row>
    <row r="144" spans="1:5" ht="15" customHeight="1">
      <c r="A144" s="230">
        <v>910</v>
      </c>
      <c r="B144" s="178" t="s">
        <v>150</v>
      </c>
      <c r="C144" s="150"/>
      <c r="D144" s="170">
        <v>0</v>
      </c>
      <c r="E144" s="170">
        <v>0</v>
      </c>
    </row>
    <row r="145" spans="1:5" ht="15.75" customHeight="1" thickBot="1">
      <c r="A145" s="232"/>
      <c r="B145" s="180"/>
      <c r="C145" s="152"/>
      <c r="D145" s="172"/>
      <c r="E145" s="172"/>
    </row>
    <row r="146" spans="1:5" ht="15" customHeight="1">
      <c r="A146" s="230">
        <v>911</v>
      </c>
      <c r="B146" s="178" t="s">
        <v>151</v>
      </c>
      <c r="C146" s="150"/>
      <c r="D146" s="170">
        <v>0</v>
      </c>
      <c r="E146" s="170">
        <v>0</v>
      </c>
    </row>
    <row r="147" spans="1:5" ht="15.75" customHeight="1" thickBot="1">
      <c r="A147" s="232"/>
      <c r="B147" s="180"/>
      <c r="C147" s="152"/>
      <c r="D147" s="172"/>
      <c r="E147" s="172"/>
    </row>
    <row r="148" spans="1:5" ht="16.5" thickBot="1">
      <c r="A148" s="10"/>
      <c r="B148" s="56" t="s">
        <v>152</v>
      </c>
      <c r="C148" s="15"/>
      <c r="D148" s="141"/>
      <c r="E148" s="141"/>
    </row>
    <row r="149" spans="1:5" ht="16.5" thickBot="1">
      <c r="A149" s="10"/>
      <c r="B149" s="56" t="s">
        <v>153</v>
      </c>
      <c r="C149" s="15"/>
      <c r="D149" s="141"/>
      <c r="E149" s="141"/>
    </row>
    <row r="150" spans="1:5" ht="16.5" thickBot="1">
      <c r="A150" s="10"/>
      <c r="B150" s="56" t="s">
        <v>154</v>
      </c>
      <c r="C150" s="15"/>
      <c r="D150" s="141"/>
      <c r="E150" s="141"/>
    </row>
    <row r="151" spans="1:5" ht="16.5" thickBot="1">
      <c r="A151" s="10"/>
      <c r="B151" s="56" t="s">
        <v>155</v>
      </c>
      <c r="C151" s="15"/>
      <c r="D151" s="141"/>
      <c r="E151" s="141"/>
    </row>
    <row r="152" spans="1:5" ht="15" customHeight="1">
      <c r="A152" s="230">
        <v>919</v>
      </c>
      <c r="B152" s="178" t="s">
        <v>156</v>
      </c>
      <c r="C152" s="150"/>
      <c r="D152" s="170">
        <v>0</v>
      </c>
      <c r="E152" s="170">
        <v>0</v>
      </c>
    </row>
    <row r="153" spans="1:5" ht="15.75" customHeight="1" thickBot="1">
      <c r="A153" s="232"/>
      <c r="B153" s="180"/>
      <c r="C153" s="152"/>
      <c r="D153" s="172"/>
      <c r="E153" s="172"/>
    </row>
    <row r="154" spans="1:5" ht="15" customHeight="1">
      <c r="A154" s="230" t="s">
        <v>157</v>
      </c>
      <c r="B154" s="178" t="s">
        <v>158</v>
      </c>
      <c r="C154" s="150"/>
      <c r="D154" s="170">
        <v>169988.69</v>
      </c>
      <c r="E154" s="170">
        <v>10795.99</v>
      </c>
    </row>
    <row r="155" spans="1:5" ht="15.75" customHeight="1" thickBot="1">
      <c r="A155" s="232"/>
      <c r="B155" s="180"/>
      <c r="C155" s="152"/>
      <c r="D155" s="172"/>
      <c r="E155" s="172"/>
    </row>
    <row r="156" spans="1:5" ht="25.5" customHeight="1" thickBot="1">
      <c r="A156" s="10"/>
      <c r="B156" s="80" t="s">
        <v>159</v>
      </c>
      <c r="C156" s="15"/>
      <c r="D156" s="141">
        <f>+D157+D159</f>
        <v>66165.56</v>
      </c>
      <c r="E156" s="141">
        <f>+E157+E159</f>
        <v>674366.18</v>
      </c>
    </row>
    <row r="157" spans="1:5" ht="15" customHeight="1">
      <c r="A157" s="230" t="s">
        <v>160</v>
      </c>
      <c r="B157" s="183" t="s">
        <v>161</v>
      </c>
      <c r="C157" s="150"/>
      <c r="D157" s="170">
        <v>47657.79</v>
      </c>
      <c r="E157" s="170">
        <v>641478.76</v>
      </c>
    </row>
    <row r="158" spans="1:5" ht="15.75" customHeight="1" thickBot="1">
      <c r="A158" s="232"/>
      <c r="B158" s="184"/>
      <c r="C158" s="152"/>
      <c r="D158" s="172"/>
      <c r="E158" s="172"/>
    </row>
    <row r="159" spans="1:5" ht="15" customHeight="1">
      <c r="A159" s="230" t="s">
        <v>162</v>
      </c>
      <c r="B159" s="183" t="s">
        <v>163</v>
      </c>
      <c r="C159" s="150"/>
      <c r="D159" s="170">
        <v>18507.77</v>
      </c>
      <c r="E159" s="170">
        <v>32887.42</v>
      </c>
    </row>
    <row r="160" spans="1:5" ht="15.75" customHeight="1" thickBot="1">
      <c r="A160" s="232"/>
      <c r="B160" s="184"/>
      <c r="C160" s="152"/>
      <c r="D160" s="172"/>
      <c r="E160" s="172"/>
    </row>
    <row r="161" spans="1:5" ht="16.5" thickBot="1">
      <c r="A161" s="10"/>
      <c r="B161" s="79" t="s">
        <v>164</v>
      </c>
      <c r="C161" s="15"/>
      <c r="D161" s="140">
        <f>D162+D174+D186</f>
        <v>3340694.4499999997</v>
      </c>
      <c r="E161" s="140">
        <f>E162+E174+E186</f>
        <v>3225244.7900000005</v>
      </c>
    </row>
    <row r="162" spans="1:5" ht="16.5" thickBot="1">
      <c r="A162" s="10"/>
      <c r="B162" s="80" t="s">
        <v>165</v>
      </c>
      <c r="C162" s="15"/>
      <c r="D162" s="141">
        <f>+D163+D165+D166+D168</f>
        <v>410926.54000000004</v>
      </c>
      <c r="E162" s="141">
        <v>380672.53</v>
      </c>
    </row>
    <row r="163" spans="1:5" ht="15" customHeight="1">
      <c r="A163" s="230">
        <v>980</v>
      </c>
      <c r="B163" s="178" t="s">
        <v>166</v>
      </c>
      <c r="C163" s="150"/>
      <c r="D163" s="170">
        <v>1380.61</v>
      </c>
      <c r="E163" s="170">
        <v>1202.95</v>
      </c>
    </row>
    <row r="164" spans="1:5" ht="15.75" customHeight="1" thickBot="1">
      <c r="A164" s="240"/>
      <c r="B164" s="234"/>
      <c r="C164" s="235"/>
      <c r="D164" s="236"/>
      <c r="E164" s="236"/>
    </row>
    <row r="165" spans="1:5" ht="27" customHeight="1" thickBot="1">
      <c r="A165" s="54">
        <v>982</v>
      </c>
      <c r="B165" s="56" t="s">
        <v>167</v>
      </c>
      <c r="C165" s="15"/>
      <c r="D165" s="141">
        <v>174544.2</v>
      </c>
      <c r="E165" s="141">
        <v>128896.5</v>
      </c>
    </row>
    <row r="166" spans="1:5" ht="15" customHeight="1">
      <c r="A166" s="230">
        <v>983</v>
      </c>
      <c r="B166" s="183" t="s">
        <v>168</v>
      </c>
      <c r="C166" s="150"/>
      <c r="D166" s="170">
        <v>220578.35</v>
      </c>
      <c r="E166" s="170">
        <v>231210.59</v>
      </c>
    </row>
    <row r="167" spans="1:5" ht="15.75" customHeight="1" thickBot="1">
      <c r="A167" s="232"/>
      <c r="B167" s="184"/>
      <c r="C167" s="152"/>
      <c r="D167" s="172"/>
      <c r="E167" s="172"/>
    </row>
    <row r="168" spans="1:5" ht="15" customHeight="1">
      <c r="A168" s="230">
        <v>984</v>
      </c>
      <c r="B168" s="183" t="s">
        <v>169</v>
      </c>
      <c r="C168" s="150"/>
      <c r="D168" s="170">
        <v>14423.38</v>
      </c>
      <c r="E168" s="170">
        <v>19362.49</v>
      </c>
    </row>
    <row r="169" spans="1:5" ht="15.75" customHeight="1" thickBot="1">
      <c r="A169" s="232"/>
      <c r="B169" s="184"/>
      <c r="C169" s="152"/>
      <c r="D169" s="172"/>
      <c r="E169" s="172"/>
    </row>
    <row r="170" spans="1:5" ht="15" customHeight="1">
      <c r="A170" s="230">
        <v>985</v>
      </c>
      <c r="B170" s="183" t="s">
        <v>170</v>
      </c>
      <c r="C170" s="150"/>
      <c r="D170" s="170"/>
      <c r="E170" s="170"/>
    </row>
    <row r="171" spans="1:5" ht="15.75" customHeight="1" thickBot="1">
      <c r="A171" s="232"/>
      <c r="B171" s="184"/>
      <c r="C171" s="152"/>
      <c r="D171" s="172"/>
      <c r="E171" s="172"/>
    </row>
    <row r="172" spans="1:5" ht="15" customHeight="1">
      <c r="A172" s="230" t="s">
        <v>171</v>
      </c>
      <c r="B172" s="183" t="s">
        <v>172</v>
      </c>
      <c r="C172" s="150"/>
      <c r="D172" s="170"/>
      <c r="E172" s="170"/>
    </row>
    <row r="173" spans="1:5" ht="15.75" customHeight="1" thickBot="1">
      <c r="A173" s="232"/>
      <c r="B173" s="184"/>
      <c r="C173" s="152"/>
      <c r="D173" s="172"/>
      <c r="E173" s="172"/>
    </row>
    <row r="174" spans="1:5" ht="25.5" customHeight="1">
      <c r="A174" s="150"/>
      <c r="B174" s="178" t="s">
        <v>219</v>
      </c>
      <c r="C174" s="150"/>
      <c r="D174" s="170">
        <f>D176+D178+D181+D184</f>
        <v>2926020.57</v>
      </c>
      <c r="E174" s="170">
        <f>E176+E178+E181+E184</f>
        <v>2840862.33</v>
      </c>
    </row>
    <row r="175" spans="1:5" ht="15.75" customHeight="1" thickBot="1">
      <c r="A175" s="152"/>
      <c r="B175" s="180"/>
      <c r="C175" s="152"/>
      <c r="D175" s="172"/>
      <c r="E175" s="172"/>
    </row>
    <row r="176" spans="1:5" ht="15" customHeight="1">
      <c r="A176" s="230">
        <v>970</v>
      </c>
      <c r="B176" s="183" t="s">
        <v>173</v>
      </c>
      <c r="C176" s="150"/>
      <c r="D176" s="170">
        <v>2926020.57</v>
      </c>
      <c r="E176" s="170">
        <v>2840862.33</v>
      </c>
    </row>
    <row r="177" spans="1:5" ht="15.75" customHeight="1" thickBot="1">
      <c r="A177" s="232"/>
      <c r="B177" s="184"/>
      <c r="C177" s="152"/>
      <c r="D177" s="172"/>
      <c r="E177" s="172"/>
    </row>
    <row r="178" spans="1:5" ht="15" customHeight="1">
      <c r="A178" s="230">
        <v>971</v>
      </c>
      <c r="B178" s="178" t="s">
        <v>174</v>
      </c>
      <c r="C178" s="150"/>
      <c r="D178" s="170"/>
      <c r="E178" s="170"/>
    </row>
    <row r="179" spans="1:5" ht="15" customHeight="1">
      <c r="A179" s="231"/>
      <c r="B179" s="179"/>
      <c r="C179" s="151"/>
      <c r="D179" s="171"/>
      <c r="E179" s="171"/>
    </row>
    <row r="180" spans="1:5" ht="15.75" customHeight="1" thickBot="1">
      <c r="A180" s="232"/>
      <c r="B180" s="180"/>
      <c r="C180" s="152"/>
      <c r="D180" s="172"/>
      <c r="E180" s="172"/>
    </row>
    <row r="181" spans="1:5" ht="15" customHeight="1">
      <c r="A181" s="228">
        <v>972973</v>
      </c>
      <c r="B181" s="178" t="s">
        <v>175</v>
      </c>
      <c r="C181" s="150"/>
      <c r="D181" s="170"/>
      <c r="E181" s="170"/>
    </row>
    <row r="182" spans="1:5" ht="15" customHeight="1">
      <c r="A182" s="229"/>
      <c r="B182" s="179"/>
      <c r="C182" s="151"/>
      <c r="D182" s="171"/>
      <c r="E182" s="171"/>
    </row>
    <row r="183" spans="1:5" ht="15.75" customHeight="1" thickBot="1">
      <c r="A183" s="226"/>
      <c r="B183" s="180"/>
      <c r="C183" s="152"/>
      <c r="D183" s="172"/>
      <c r="E183" s="172"/>
    </row>
    <row r="184" spans="1:5" ht="15" customHeight="1">
      <c r="A184" s="230">
        <v>974</v>
      </c>
      <c r="B184" s="183" t="s">
        <v>176</v>
      </c>
      <c r="C184" s="150"/>
      <c r="D184" s="170">
        <v>0</v>
      </c>
      <c r="E184" s="170">
        <v>0</v>
      </c>
    </row>
    <row r="185" spans="1:5" ht="15.75" customHeight="1" thickBot="1">
      <c r="A185" s="232"/>
      <c r="B185" s="184"/>
      <c r="C185" s="152"/>
      <c r="D185" s="172"/>
      <c r="E185" s="172"/>
    </row>
    <row r="186" spans="1:5" ht="16.5" thickBot="1">
      <c r="A186" s="10"/>
      <c r="B186" s="80" t="s">
        <v>177</v>
      </c>
      <c r="C186" s="15"/>
      <c r="D186" s="141">
        <f>D187+D189</f>
        <v>3747.34</v>
      </c>
      <c r="E186" s="141">
        <f>E187+E189</f>
        <v>3709.93</v>
      </c>
    </row>
    <row r="187" spans="1:5" ht="15" customHeight="1">
      <c r="A187" s="230">
        <v>960</v>
      </c>
      <c r="B187" s="183" t="s">
        <v>178</v>
      </c>
      <c r="C187" s="150"/>
      <c r="D187" s="170">
        <v>3747.34</v>
      </c>
      <c r="E187" s="170">
        <v>3709.93</v>
      </c>
    </row>
    <row r="188" spans="1:5" ht="15.75" customHeight="1" thickBot="1">
      <c r="A188" s="232"/>
      <c r="B188" s="184"/>
      <c r="C188" s="152"/>
      <c r="D188" s="172"/>
      <c r="E188" s="172"/>
    </row>
    <row r="189" spans="1:5" ht="15" customHeight="1">
      <c r="A189" s="230" t="s">
        <v>179</v>
      </c>
      <c r="B189" s="183" t="s">
        <v>180</v>
      </c>
      <c r="C189" s="150"/>
      <c r="D189" s="170"/>
      <c r="E189" s="170"/>
    </row>
    <row r="190" spans="1:5" ht="15.75" customHeight="1" thickBot="1">
      <c r="A190" s="232"/>
      <c r="B190" s="184"/>
      <c r="C190" s="152"/>
      <c r="D190" s="172"/>
      <c r="E190" s="172"/>
    </row>
    <row r="191" spans="1:5" ht="26.25" thickBot="1">
      <c r="A191" s="10"/>
      <c r="B191" s="79" t="s">
        <v>181</v>
      </c>
      <c r="C191" s="15"/>
      <c r="D191" s="140">
        <f>+D192+D194+D196+D198+D200+D202+D204</f>
        <v>141098.04</v>
      </c>
      <c r="E191" s="140">
        <f>+E192+E194+E196+E198+E200+E202+E204</f>
        <v>131136.97999999998</v>
      </c>
    </row>
    <row r="192" spans="1:5" ht="15" customHeight="1">
      <c r="A192" s="230">
        <v>22</v>
      </c>
      <c r="B192" s="178" t="s">
        <v>182</v>
      </c>
      <c r="C192" s="150"/>
      <c r="D192" s="170">
        <v>80084.75</v>
      </c>
      <c r="E192" s="170">
        <v>76626.56</v>
      </c>
    </row>
    <row r="193" spans="1:5" ht="15.75" customHeight="1" thickBot="1">
      <c r="A193" s="232"/>
      <c r="B193" s="180"/>
      <c r="C193" s="152"/>
      <c r="D193" s="172"/>
      <c r="E193" s="172"/>
    </row>
    <row r="194" spans="1:5" ht="15" customHeight="1">
      <c r="A194" s="230">
        <v>23</v>
      </c>
      <c r="B194" s="178" t="s">
        <v>183</v>
      </c>
      <c r="C194" s="150"/>
      <c r="D194" s="170"/>
      <c r="E194" s="170"/>
    </row>
    <row r="195" spans="1:5" ht="15.75" customHeight="1" thickBot="1">
      <c r="A195" s="232"/>
      <c r="B195" s="180"/>
      <c r="C195" s="152"/>
      <c r="D195" s="172"/>
      <c r="E195" s="172"/>
    </row>
    <row r="196" spans="1:5" ht="15" customHeight="1">
      <c r="A196" s="230">
        <v>24</v>
      </c>
      <c r="B196" s="178" t="s">
        <v>184</v>
      </c>
      <c r="C196" s="150"/>
      <c r="D196" s="170"/>
      <c r="E196" s="170"/>
    </row>
    <row r="197" spans="1:5" ht="15.75" customHeight="1" thickBot="1">
      <c r="A197" s="232"/>
      <c r="B197" s="180"/>
      <c r="C197" s="152"/>
      <c r="D197" s="172"/>
      <c r="E197" s="172"/>
    </row>
    <row r="198" spans="1:5" ht="15" customHeight="1">
      <c r="A198" s="230">
        <v>25</v>
      </c>
      <c r="B198" s="178" t="s">
        <v>185</v>
      </c>
      <c r="C198" s="150"/>
      <c r="D198" s="170"/>
      <c r="E198" s="170"/>
    </row>
    <row r="199" spans="1:5" ht="15.75" customHeight="1" thickBot="1">
      <c r="A199" s="232"/>
      <c r="B199" s="180"/>
      <c r="C199" s="152"/>
      <c r="D199" s="172"/>
      <c r="E199" s="172"/>
    </row>
    <row r="200" spans="1:5" ht="15" customHeight="1">
      <c r="A200" s="230">
        <v>26</v>
      </c>
      <c r="B200" s="178" t="s">
        <v>186</v>
      </c>
      <c r="C200" s="150"/>
      <c r="D200" s="170">
        <v>0</v>
      </c>
      <c r="E200" s="170">
        <v>60</v>
      </c>
    </row>
    <row r="201" spans="1:5" ht="15.75" customHeight="1" thickBot="1">
      <c r="A201" s="232"/>
      <c r="B201" s="180"/>
      <c r="C201" s="152"/>
      <c r="D201" s="172"/>
      <c r="E201" s="172"/>
    </row>
    <row r="202" spans="1:5" ht="15" customHeight="1">
      <c r="A202" s="230">
        <v>21</v>
      </c>
      <c r="B202" s="178" t="s">
        <v>187</v>
      </c>
      <c r="C202" s="150"/>
      <c r="D202" s="170"/>
      <c r="E202" s="170"/>
    </row>
    <row r="203" spans="1:5" ht="15.75" customHeight="1" thickBot="1">
      <c r="A203" s="232"/>
      <c r="B203" s="180"/>
      <c r="C203" s="152"/>
      <c r="D203" s="172"/>
      <c r="E203" s="172"/>
    </row>
    <row r="204" spans="1:5" ht="15" customHeight="1">
      <c r="A204" s="230" t="s">
        <v>188</v>
      </c>
      <c r="B204" s="178" t="s">
        <v>189</v>
      </c>
      <c r="C204" s="150"/>
      <c r="D204" s="170">
        <v>61013.29</v>
      </c>
      <c r="E204" s="170">
        <v>54450.42</v>
      </c>
    </row>
    <row r="205" spans="1:5" ht="15.75" customHeight="1" thickBot="1">
      <c r="A205" s="232"/>
      <c r="B205" s="180"/>
      <c r="C205" s="152"/>
      <c r="D205" s="172"/>
      <c r="E205" s="172"/>
    </row>
    <row r="206" spans="1:8" ht="25.5">
      <c r="A206" s="150"/>
      <c r="B206" s="81" t="s">
        <v>190</v>
      </c>
      <c r="C206" s="150"/>
      <c r="D206" s="181">
        <f>+D208+D210+D212+D214</f>
        <v>33811.35</v>
      </c>
      <c r="E206" s="181">
        <f>+E208+E210+E212+E214</f>
        <v>15078.96</v>
      </c>
      <c r="H206" s="106"/>
    </row>
    <row r="207" spans="1:5" ht="15.75" customHeight="1" thickBot="1">
      <c r="A207" s="152"/>
      <c r="B207" s="79" t="s">
        <v>191</v>
      </c>
      <c r="C207" s="152"/>
      <c r="D207" s="182"/>
      <c r="E207" s="182"/>
    </row>
    <row r="208" spans="1:5" ht="15" customHeight="1">
      <c r="A208" s="61"/>
      <c r="B208" s="243" t="s">
        <v>192</v>
      </c>
      <c r="C208" s="227"/>
      <c r="D208" s="185">
        <v>0</v>
      </c>
      <c r="E208" s="185">
        <v>0</v>
      </c>
    </row>
    <row r="209" spans="1:5" ht="15.75" customHeight="1" thickBot="1">
      <c r="A209" s="55">
        <v>950951</v>
      </c>
      <c r="B209" s="206"/>
      <c r="C209" s="152"/>
      <c r="D209" s="172"/>
      <c r="E209" s="172"/>
    </row>
    <row r="210" spans="1:5" ht="15" customHeight="1">
      <c r="A210" s="32"/>
      <c r="B210" s="205" t="s">
        <v>193</v>
      </c>
      <c r="C210" s="150"/>
      <c r="D210" s="170">
        <v>0</v>
      </c>
      <c r="E210" s="170">
        <v>0</v>
      </c>
    </row>
    <row r="211" spans="1:5" ht="15.75" customHeight="1" thickBot="1">
      <c r="A211" s="54">
        <v>954</v>
      </c>
      <c r="B211" s="206"/>
      <c r="C211" s="152"/>
      <c r="D211" s="172"/>
      <c r="E211" s="172"/>
    </row>
    <row r="212" spans="1:5" ht="15" customHeight="1">
      <c r="A212" s="32"/>
      <c r="B212" s="205" t="s">
        <v>194</v>
      </c>
      <c r="C212" s="150"/>
      <c r="D212" s="170"/>
      <c r="E212" s="170"/>
    </row>
    <row r="213" spans="1:5" ht="15.75" customHeight="1" thickBot="1">
      <c r="A213" s="62">
        <v>952953955956</v>
      </c>
      <c r="B213" s="206"/>
      <c r="C213" s="152"/>
      <c r="D213" s="172"/>
      <c r="E213" s="172"/>
    </row>
    <row r="214" spans="1:5" ht="15" customHeight="1">
      <c r="A214" s="32"/>
      <c r="B214" s="205" t="s">
        <v>195</v>
      </c>
      <c r="C214" s="150"/>
      <c r="D214" s="170">
        <v>33811.35</v>
      </c>
      <c r="E214" s="170">
        <v>15078.96</v>
      </c>
    </row>
    <row r="215" spans="1:5" ht="15.75" customHeight="1" thickBot="1">
      <c r="A215" s="54">
        <v>957</v>
      </c>
      <c r="B215" s="206"/>
      <c r="C215" s="152"/>
      <c r="D215" s="172"/>
      <c r="E215" s="172"/>
    </row>
    <row r="216" spans="1:5" ht="15" customHeight="1">
      <c r="A216" s="32"/>
      <c r="B216" s="203" t="s">
        <v>196</v>
      </c>
      <c r="C216" s="150"/>
      <c r="D216" s="181">
        <v>0</v>
      </c>
      <c r="E216" s="181">
        <v>0</v>
      </c>
    </row>
    <row r="217" spans="1:5" ht="15.75" customHeight="1" thickBot="1">
      <c r="A217" s="54">
        <v>969</v>
      </c>
      <c r="B217" s="204"/>
      <c r="C217" s="152"/>
      <c r="D217" s="182"/>
      <c r="E217" s="182"/>
    </row>
    <row r="218" spans="1:5" ht="15" customHeight="1">
      <c r="A218" s="150"/>
      <c r="B218" s="9"/>
      <c r="C218" s="150"/>
      <c r="D218" s="181">
        <f>+D216+D206+D191+D161+D143+D138</f>
        <v>5951758.09</v>
      </c>
      <c r="E218" s="181">
        <f>+E216+E206+E191+E161+E143+E138</f>
        <v>5656622.9</v>
      </c>
    </row>
    <row r="219" spans="1:5" ht="15.75" customHeight="1" thickBot="1">
      <c r="A219" s="152"/>
      <c r="B219" s="14" t="s">
        <v>197</v>
      </c>
      <c r="C219" s="152"/>
      <c r="D219" s="182"/>
      <c r="E219" s="182"/>
    </row>
    <row r="222" spans="1:4" ht="15">
      <c r="A222" s="91" t="s">
        <v>221</v>
      </c>
      <c r="B222" s="202" t="s">
        <v>220</v>
      </c>
      <c r="C222" s="202"/>
      <c r="D222" s="110" t="s">
        <v>85</v>
      </c>
    </row>
    <row r="223" spans="1:4" ht="15">
      <c r="A223" s="90" t="s">
        <v>373</v>
      </c>
      <c r="D223" s="111" t="s">
        <v>86</v>
      </c>
    </row>
    <row r="224" spans="1:4" ht="15">
      <c r="A224" s="90"/>
      <c r="D224" s="111"/>
    </row>
    <row r="225" spans="1:4" ht="15">
      <c r="A225" s="90"/>
      <c r="D225" s="111"/>
    </row>
    <row r="226" ht="15">
      <c r="A226" s="63"/>
    </row>
    <row r="228" spans="1:5" ht="15">
      <c r="A228" s="92" t="s">
        <v>87</v>
      </c>
      <c r="B228" s="66"/>
      <c r="E228" s="94" t="s">
        <v>88</v>
      </c>
    </row>
    <row r="229" spans="1:5" ht="15">
      <c r="A229" s="93"/>
      <c r="E229" s="95"/>
    </row>
    <row r="230" ht="15">
      <c r="A230"/>
    </row>
    <row r="231" ht="15">
      <c r="A231" s="65"/>
    </row>
    <row r="232" ht="15">
      <c r="A232" s="64"/>
    </row>
    <row r="233" ht="15">
      <c r="A233" s="64"/>
    </row>
  </sheetData>
  <sheetProtection/>
  <mergeCells count="386">
    <mergeCell ref="D212:D213"/>
    <mergeCell ref="E212:E213"/>
    <mergeCell ref="D216:D217"/>
    <mergeCell ref="E216:E217"/>
    <mergeCell ref="A218:A219"/>
    <mergeCell ref="C218:C219"/>
    <mergeCell ref="D218:D219"/>
    <mergeCell ref="E218:E219"/>
    <mergeCell ref="B194:B195"/>
    <mergeCell ref="C194:C195"/>
    <mergeCell ref="B214:B215"/>
    <mergeCell ref="C214:C215"/>
    <mergeCell ref="D214:D215"/>
    <mergeCell ref="B202:B203"/>
    <mergeCell ref="C202:C203"/>
    <mergeCell ref="D202:D203"/>
    <mergeCell ref="D210:D211"/>
    <mergeCell ref="B212:B213"/>
    <mergeCell ref="A144:A145"/>
    <mergeCell ref="A123:A124"/>
    <mergeCell ref="B10:D10"/>
    <mergeCell ref="B12:D12"/>
    <mergeCell ref="B208:B209"/>
    <mergeCell ref="C208:C209"/>
    <mergeCell ref="D208:D209"/>
    <mergeCell ref="B94:B96"/>
    <mergeCell ref="B97:B98"/>
    <mergeCell ref="B99:B100"/>
    <mergeCell ref="A139:A140"/>
    <mergeCell ref="B114:B115"/>
    <mergeCell ref="B116:B119"/>
    <mergeCell ref="A166:A167"/>
    <mergeCell ref="A163:A164"/>
    <mergeCell ref="A159:A160"/>
    <mergeCell ref="A157:A158"/>
    <mergeCell ref="A154:A155"/>
    <mergeCell ref="A152:A153"/>
    <mergeCell ref="B166:B167"/>
    <mergeCell ref="A194:A195"/>
    <mergeCell ref="A192:A193"/>
    <mergeCell ref="A189:A190"/>
    <mergeCell ref="A112:A113"/>
    <mergeCell ref="A114:A115"/>
    <mergeCell ref="A127:A128"/>
    <mergeCell ref="A187:A188"/>
    <mergeCell ref="A184:A185"/>
    <mergeCell ref="A181:A183"/>
    <mergeCell ref="A178:A180"/>
    <mergeCell ref="A90:A91"/>
    <mergeCell ref="A92:A93"/>
    <mergeCell ref="A94:A96"/>
    <mergeCell ref="A99:A100"/>
    <mergeCell ref="A97:A98"/>
    <mergeCell ref="A202:A203"/>
    <mergeCell ref="A200:A201"/>
    <mergeCell ref="A198:A199"/>
    <mergeCell ref="A176:A177"/>
    <mergeCell ref="A196:A197"/>
    <mergeCell ref="B189:B190"/>
    <mergeCell ref="C189:C190"/>
    <mergeCell ref="D189:D190"/>
    <mergeCell ref="C178:C180"/>
    <mergeCell ref="D178:D180"/>
    <mergeCell ref="A106:A107"/>
    <mergeCell ref="A108:A109"/>
    <mergeCell ref="A110:A111"/>
    <mergeCell ref="A121:A122"/>
    <mergeCell ref="A141:A142"/>
    <mergeCell ref="A206:A207"/>
    <mergeCell ref="C206:C207"/>
    <mergeCell ref="D206:D207"/>
    <mergeCell ref="E206:E207"/>
    <mergeCell ref="A204:A205"/>
    <mergeCell ref="B204:B205"/>
    <mergeCell ref="C204:C205"/>
    <mergeCell ref="D204:D205"/>
    <mergeCell ref="B200:B201"/>
    <mergeCell ref="C200:C201"/>
    <mergeCell ref="D200:D201"/>
    <mergeCell ref="E200:E201"/>
    <mergeCell ref="B198:B199"/>
    <mergeCell ref="C198:C199"/>
    <mergeCell ref="D198:D199"/>
    <mergeCell ref="E189:E190"/>
    <mergeCell ref="B192:B193"/>
    <mergeCell ref="B196:B197"/>
    <mergeCell ref="A102:A103"/>
    <mergeCell ref="A104:A105"/>
    <mergeCell ref="B104:B105"/>
    <mergeCell ref="C196:C197"/>
    <mergeCell ref="D196:D197"/>
    <mergeCell ref="E196:E197"/>
    <mergeCell ref="B178:B180"/>
    <mergeCell ref="C181:C183"/>
    <mergeCell ref="D181:D183"/>
    <mergeCell ref="E181:E183"/>
    <mergeCell ref="B187:B188"/>
    <mergeCell ref="C187:C188"/>
    <mergeCell ref="D187:D188"/>
    <mergeCell ref="E187:E188"/>
    <mergeCell ref="B184:B185"/>
    <mergeCell ref="C184:C185"/>
    <mergeCell ref="E184:E185"/>
    <mergeCell ref="A174:A175"/>
    <mergeCell ref="C174:C175"/>
    <mergeCell ref="D174:D175"/>
    <mergeCell ref="E174:E175"/>
    <mergeCell ref="A170:A171"/>
    <mergeCell ref="A168:A169"/>
    <mergeCell ref="B174:B175"/>
    <mergeCell ref="D172:D173"/>
    <mergeCell ref="B181:B183"/>
    <mergeCell ref="A172:A173"/>
    <mergeCell ref="C168:C169"/>
    <mergeCell ref="E154:E155"/>
    <mergeCell ref="C163:C164"/>
    <mergeCell ref="D163:D164"/>
    <mergeCell ref="E163:E164"/>
    <mergeCell ref="C166:C167"/>
    <mergeCell ref="D166:D167"/>
    <mergeCell ref="E166:E167"/>
    <mergeCell ref="D154:D155"/>
    <mergeCell ref="E159:E160"/>
    <mergeCell ref="D168:D169"/>
    <mergeCell ref="B163:B164"/>
    <mergeCell ref="B159:B160"/>
    <mergeCell ref="C159:C160"/>
    <mergeCell ref="D159:D160"/>
    <mergeCell ref="B168:B169"/>
    <mergeCell ref="E168:E169"/>
    <mergeCell ref="B152:B153"/>
    <mergeCell ref="C152:C153"/>
    <mergeCell ref="D152:D153"/>
    <mergeCell ref="E152:E153"/>
    <mergeCell ref="B157:B158"/>
    <mergeCell ref="C157:C158"/>
    <mergeCell ref="D157:D158"/>
    <mergeCell ref="E157:E158"/>
    <mergeCell ref="B154:B155"/>
    <mergeCell ref="C154:C155"/>
    <mergeCell ref="C141:C142"/>
    <mergeCell ref="D141:D142"/>
    <mergeCell ref="B146:B147"/>
    <mergeCell ref="C146:C147"/>
    <mergeCell ref="D146:D147"/>
    <mergeCell ref="E146:E147"/>
    <mergeCell ref="D139:D140"/>
    <mergeCell ref="E139:E140"/>
    <mergeCell ref="C127:C128"/>
    <mergeCell ref="D127:D128"/>
    <mergeCell ref="E127:E128"/>
    <mergeCell ref="A146:A147"/>
    <mergeCell ref="B144:B145"/>
    <mergeCell ref="C144:C145"/>
    <mergeCell ref="D144:D145"/>
    <mergeCell ref="E144:E145"/>
    <mergeCell ref="B112:B113"/>
    <mergeCell ref="C112:C113"/>
    <mergeCell ref="D112:D113"/>
    <mergeCell ref="E112:E113"/>
    <mergeCell ref="C114:C115"/>
    <mergeCell ref="D114:D115"/>
    <mergeCell ref="E114:E115"/>
    <mergeCell ref="B108:B109"/>
    <mergeCell ref="C108:C109"/>
    <mergeCell ref="D108:D109"/>
    <mergeCell ref="E108:E109"/>
    <mergeCell ref="C110:C111"/>
    <mergeCell ref="B110:B111"/>
    <mergeCell ref="D110:D111"/>
    <mergeCell ref="E110:E111"/>
    <mergeCell ref="C97:C98"/>
    <mergeCell ref="D97:D98"/>
    <mergeCell ref="E97:E98"/>
    <mergeCell ref="C99:C100"/>
    <mergeCell ref="D99:D100"/>
    <mergeCell ref="E99:E100"/>
    <mergeCell ref="C104:C105"/>
    <mergeCell ref="D104:D105"/>
    <mergeCell ref="E104:E105"/>
    <mergeCell ref="B90:B91"/>
    <mergeCell ref="C90:C91"/>
    <mergeCell ref="D90:D91"/>
    <mergeCell ref="E90:E91"/>
    <mergeCell ref="B92:B93"/>
    <mergeCell ref="C94:C96"/>
    <mergeCell ref="D94:D96"/>
    <mergeCell ref="E94:E96"/>
    <mergeCell ref="C92:C93"/>
    <mergeCell ref="D92:D93"/>
    <mergeCell ref="E92:E93"/>
    <mergeCell ref="B85:B87"/>
    <mergeCell ref="C85:C87"/>
    <mergeCell ref="D85:D87"/>
    <mergeCell ref="E85:E87"/>
    <mergeCell ref="B88:B89"/>
    <mergeCell ref="E74:E75"/>
    <mergeCell ref="C76:C77"/>
    <mergeCell ref="D76:D77"/>
    <mergeCell ref="E76:E77"/>
    <mergeCell ref="B74:B75"/>
    <mergeCell ref="B82:B84"/>
    <mergeCell ref="C79:C81"/>
    <mergeCell ref="D79:D81"/>
    <mergeCell ref="E82:E84"/>
    <mergeCell ref="A88:A89"/>
    <mergeCell ref="C88:C89"/>
    <mergeCell ref="D88:D89"/>
    <mergeCell ref="E88:E89"/>
    <mergeCell ref="A85:A87"/>
    <mergeCell ref="A76:A77"/>
    <mergeCell ref="B76:B77"/>
    <mergeCell ref="A79:A81"/>
    <mergeCell ref="E79:E81"/>
    <mergeCell ref="A82:A84"/>
    <mergeCell ref="A74:A75"/>
    <mergeCell ref="C82:C84"/>
    <mergeCell ref="D82:D84"/>
    <mergeCell ref="B79:B81"/>
    <mergeCell ref="B68:B70"/>
    <mergeCell ref="C74:C75"/>
    <mergeCell ref="A62:A65"/>
    <mergeCell ref="A66:A67"/>
    <mergeCell ref="A68:A70"/>
    <mergeCell ref="A71:A72"/>
    <mergeCell ref="C68:C70"/>
    <mergeCell ref="A59:A61"/>
    <mergeCell ref="C71:C72"/>
    <mergeCell ref="B71:B72"/>
    <mergeCell ref="B66:B67"/>
    <mergeCell ref="C66:C67"/>
    <mergeCell ref="B50:B51"/>
    <mergeCell ref="B52:B53"/>
    <mergeCell ref="A48:A49"/>
    <mergeCell ref="B48:B49"/>
    <mergeCell ref="C59:C61"/>
    <mergeCell ref="C54:C55"/>
    <mergeCell ref="C48:C49"/>
    <mergeCell ref="A46:A47"/>
    <mergeCell ref="B31:B33"/>
    <mergeCell ref="B37:B39"/>
    <mergeCell ref="A40:A42"/>
    <mergeCell ref="A43:A45"/>
    <mergeCell ref="A31:A33"/>
    <mergeCell ref="A34:A36"/>
    <mergeCell ref="A37:A39"/>
    <mergeCell ref="B40:B42"/>
    <mergeCell ref="D50:D51"/>
    <mergeCell ref="A50:A51"/>
    <mergeCell ref="C52:C53"/>
    <mergeCell ref="E54:E55"/>
    <mergeCell ref="B59:B61"/>
    <mergeCell ref="A54:A55"/>
    <mergeCell ref="A56:A58"/>
    <mergeCell ref="A52:A53"/>
    <mergeCell ref="B56:B58"/>
    <mergeCell ref="B54:B55"/>
    <mergeCell ref="D66:D67"/>
    <mergeCell ref="E66:E67"/>
    <mergeCell ref="E56:E58"/>
    <mergeCell ref="E62:E65"/>
    <mergeCell ref="B62:B65"/>
    <mergeCell ref="C62:C65"/>
    <mergeCell ref="D62:D65"/>
    <mergeCell ref="C56:C58"/>
    <mergeCell ref="D56:D58"/>
    <mergeCell ref="D29:D30"/>
    <mergeCell ref="E29:E30"/>
    <mergeCell ref="E50:E51"/>
    <mergeCell ref="D68:D70"/>
    <mergeCell ref="E68:E70"/>
    <mergeCell ref="E52:E53"/>
    <mergeCell ref="D59:D61"/>
    <mergeCell ref="E59:E61"/>
    <mergeCell ref="D52:D53"/>
    <mergeCell ref="D54:D55"/>
    <mergeCell ref="D48:D49"/>
    <mergeCell ref="B29:B30"/>
    <mergeCell ref="A27:A28"/>
    <mergeCell ref="C22:C23"/>
    <mergeCell ref="D22:D23"/>
    <mergeCell ref="B22:B23"/>
    <mergeCell ref="B24:B26"/>
    <mergeCell ref="B27:B28"/>
    <mergeCell ref="C29:C30"/>
    <mergeCell ref="A29:A30"/>
    <mergeCell ref="A24:A26"/>
    <mergeCell ref="A22:A23"/>
    <mergeCell ref="E22:E23"/>
    <mergeCell ref="C24:C26"/>
    <mergeCell ref="D24:D26"/>
    <mergeCell ref="E24:E26"/>
    <mergeCell ref="C27:C28"/>
    <mergeCell ref="D27:D28"/>
    <mergeCell ref="E27:E28"/>
    <mergeCell ref="A14:E14"/>
    <mergeCell ref="D15:E15"/>
    <mergeCell ref="E16:E17"/>
    <mergeCell ref="C20:C21"/>
    <mergeCell ref="D20:D21"/>
    <mergeCell ref="E20:E21"/>
    <mergeCell ref="B20:B21"/>
    <mergeCell ref="B222:C222"/>
    <mergeCell ref="B216:B217"/>
    <mergeCell ref="C216:C217"/>
    <mergeCell ref="B210:B211"/>
    <mergeCell ref="C210:C211"/>
    <mergeCell ref="E202:E203"/>
    <mergeCell ref="E204:E205"/>
    <mergeCell ref="E214:E215"/>
    <mergeCell ref="E210:E211"/>
    <mergeCell ref="C212:C213"/>
    <mergeCell ref="E208:E209"/>
    <mergeCell ref="D194:D195"/>
    <mergeCell ref="E194:E195"/>
    <mergeCell ref="C192:C193"/>
    <mergeCell ref="D192:D193"/>
    <mergeCell ref="E192:E193"/>
    <mergeCell ref="E198:E199"/>
    <mergeCell ref="E178:E180"/>
    <mergeCell ref="E172:E173"/>
    <mergeCell ref="D184:D185"/>
    <mergeCell ref="E176:E177"/>
    <mergeCell ref="B170:B171"/>
    <mergeCell ref="C170:C171"/>
    <mergeCell ref="D170:D171"/>
    <mergeCell ref="E170:E171"/>
    <mergeCell ref="B176:B177"/>
    <mergeCell ref="C176:C177"/>
    <mergeCell ref="D176:D177"/>
    <mergeCell ref="B172:B173"/>
    <mergeCell ref="C172:C173"/>
    <mergeCell ref="D134:E134"/>
    <mergeCell ref="E135:E136"/>
    <mergeCell ref="A131:E133"/>
    <mergeCell ref="E141:E142"/>
    <mergeCell ref="B141:B142"/>
    <mergeCell ref="B139:B140"/>
    <mergeCell ref="C139:C140"/>
    <mergeCell ref="B121:B122"/>
    <mergeCell ref="C121:C122"/>
    <mergeCell ref="D121:D122"/>
    <mergeCell ref="C123:C124"/>
    <mergeCell ref="D123:D124"/>
    <mergeCell ref="E123:E124"/>
    <mergeCell ref="E121:E122"/>
    <mergeCell ref="A125:A126"/>
    <mergeCell ref="C125:C126"/>
    <mergeCell ref="D125:D126"/>
    <mergeCell ref="E125:E126"/>
    <mergeCell ref="C106:C107"/>
    <mergeCell ref="D106:D107"/>
    <mergeCell ref="E106:E107"/>
    <mergeCell ref="C116:C119"/>
    <mergeCell ref="D116:D119"/>
    <mergeCell ref="E116:E119"/>
    <mergeCell ref="D46:D47"/>
    <mergeCell ref="B106:B107"/>
    <mergeCell ref="D71:D72"/>
    <mergeCell ref="E71:E72"/>
    <mergeCell ref="D74:D75"/>
    <mergeCell ref="B102:B103"/>
    <mergeCell ref="C102:C103"/>
    <mergeCell ref="D102:D103"/>
    <mergeCell ref="E102:E103"/>
    <mergeCell ref="E46:E47"/>
    <mergeCell ref="E34:E36"/>
    <mergeCell ref="E48:E49"/>
    <mergeCell ref="C50:C51"/>
    <mergeCell ref="B46:B47"/>
    <mergeCell ref="C31:C33"/>
    <mergeCell ref="D31:D33"/>
    <mergeCell ref="C43:C45"/>
    <mergeCell ref="D43:D45"/>
    <mergeCell ref="B34:B36"/>
    <mergeCell ref="C46:C47"/>
    <mergeCell ref="E43:E45"/>
    <mergeCell ref="C37:C39"/>
    <mergeCell ref="D37:D39"/>
    <mergeCell ref="E37:E39"/>
    <mergeCell ref="E31:E33"/>
    <mergeCell ref="C40:C42"/>
    <mergeCell ref="D40:D42"/>
    <mergeCell ref="E40:E42"/>
    <mergeCell ref="C34:C36"/>
    <mergeCell ref="D34:D36"/>
  </mergeCells>
  <printOptions/>
  <pageMargins left="1.2" right="1.01" top="0.75" bottom="0.75" header="0.3" footer="0.3"/>
  <pageSetup horizontalDpi="600" verticalDpi="600" orientation="portrait" scale="60" r:id="rId2"/>
  <rowBreaks count="2" manualBreakCount="2">
    <brk id="72" max="4" man="1"/>
    <brk id="129" max="4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157"/>
  <sheetViews>
    <sheetView zoomScaleSheetLayoutView="100" workbookViewId="0" topLeftCell="A136">
      <selection activeCell="I158" sqref="I158"/>
    </sheetView>
  </sheetViews>
  <sheetFormatPr defaultColWidth="9.140625" defaultRowHeight="15"/>
  <cols>
    <col min="1" max="1" width="23.140625" style="0" customWidth="1"/>
    <col min="2" max="2" width="36.7109375" style="0" customWidth="1"/>
    <col min="3" max="3" width="18.28125" style="0" customWidth="1"/>
    <col min="4" max="4" width="16.421875" style="106" customWidth="1"/>
    <col min="5" max="5" width="17.8515625" style="0" customWidth="1"/>
    <col min="6" max="6" width="9.8515625" style="0" bestFit="1" customWidth="1"/>
  </cols>
  <sheetData>
    <row r="6" spans="1:4" ht="15">
      <c r="A6" s="47" t="s">
        <v>346</v>
      </c>
      <c r="D6" s="105" t="s">
        <v>347</v>
      </c>
    </row>
    <row r="7" spans="1:4" ht="15">
      <c r="A7" s="47" t="s">
        <v>365</v>
      </c>
      <c r="D7" s="105" t="s">
        <v>361</v>
      </c>
    </row>
    <row r="8" spans="1:4" ht="15">
      <c r="A8" s="88" t="s">
        <v>350</v>
      </c>
      <c r="D8" s="105" t="s">
        <v>348</v>
      </c>
    </row>
    <row r="9" ht="15">
      <c r="A9" s="68"/>
    </row>
    <row r="10" spans="2:4" ht="15">
      <c r="B10" s="241" t="s">
        <v>344</v>
      </c>
      <c r="C10" s="241"/>
      <c r="D10" s="241"/>
    </row>
    <row r="12" spans="2:4" ht="15">
      <c r="B12" s="242" t="s">
        <v>370</v>
      </c>
      <c r="C12" s="242"/>
      <c r="D12" s="242"/>
    </row>
    <row r="13" ht="15.75" thickBot="1">
      <c r="A13" s="68"/>
    </row>
    <row r="14" spans="1:5" ht="15">
      <c r="A14" s="96"/>
      <c r="B14" s="150"/>
      <c r="C14" s="3"/>
      <c r="D14" s="257" t="s">
        <v>3</v>
      </c>
      <c r="E14" s="258"/>
    </row>
    <row r="15" spans="1:5" ht="15.75" thickBot="1">
      <c r="A15" s="21"/>
      <c r="B15" s="151"/>
      <c r="C15" s="4"/>
      <c r="D15" s="259"/>
      <c r="E15" s="260"/>
    </row>
    <row r="16" spans="1:5" ht="15">
      <c r="A16" s="97" t="s">
        <v>93</v>
      </c>
      <c r="B16" s="151"/>
      <c r="C16" s="52" t="s">
        <v>2</v>
      </c>
      <c r="D16" s="112" t="s">
        <v>94</v>
      </c>
      <c r="E16" s="191" t="s">
        <v>368</v>
      </c>
    </row>
    <row r="17" spans="1:5" ht="24.75" thickBot="1">
      <c r="A17" s="49"/>
      <c r="B17" s="152"/>
      <c r="C17" s="6"/>
      <c r="D17" s="113" t="s">
        <v>367</v>
      </c>
      <c r="E17" s="192"/>
    </row>
    <row r="18" spans="1:5" ht="15.75" thickBot="1">
      <c r="A18" s="53">
        <v>1</v>
      </c>
      <c r="B18" s="11">
        <v>2</v>
      </c>
      <c r="C18" s="12">
        <v>3</v>
      </c>
      <c r="D18" s="114">
        <v>4</v>
      </c>
      <c r="E18" s="12">
        <v>5</v>
      </c>
    </row>
    <row r="19" spans="1:8" ht="21" customHeight="1" thickBot="1">
      <c r="A19" s="10"/>
      <c r="B19" s="79" t="s">
        <v>222</v>
      </c>
      <c r="C19" s="15"/>
      <c r="D19" s="140">
        <f>+D20+D30</f>
        <v>323368.24</v>
      </c>
      <c r="E19" s="140">
        <f>+E20+E30</f>
        <v>323832.38999999996</v>
      </c>
      <c r="H19" s="106"/>
    </row>
    <row r="20" spans="1:5" ht="35.25" customHeight="1" thickBot="1">
      <c r="A20" s="10"/>
      <c r="B20" s="79" t="s">
        <v>223</v>
      </c>
      <c r="C20" s="15"/>
      <c r="D20" s="140">
        <f>+D21+D22+D23+D24+D25+D27+D28+D29</f>
        <v>323368.24</v>
      </c>
      <c r="E20" s="140">
        <f>+E21+E22+E23+E24+E25+E27+E28+E29</f>
        <v>323832.38999999996</v>
      </c>
    </row>
    <row r="21" spans="1:5" ht="20.25" customHeight="1" thickBot="1">
      <c r="A21" s="54">
        <v>750</v>
      </c>
      <c r="B21" s="80" t="s">
        <v>224</v>
      </c>
      <c r="C21" s="15"/>
      <c r="D21" s="141">
        <v>323026.32</v>
      </c>
      <c r="E21" s="141">
        <v>323394.47</v>
      </c>
    </row>
    <row r="22" spans="1:5" ht="24.75" customHeight="1" thickBot="1">
      <c r="A22" s="54">
        <v>752</v>
      </c>
      <c r="B22" s="80" t="s">
        <v>225</v>
      </c>
      <c r="C22" s="15"/>
      <c r="D22" s="141"/>
      <c r="E22" s="141"/>
    </row>
    <row r="23" spans="1:5" ht="39.75" customHeight="1" thickBot="1">
      <c r="A23" s="54">
        <v>753</v>
      </c>
      <c r="B23" s="80" t="s">
        <v>226</v>
      </c>
      <c r="C23" s="15"/>
      <c r="D23" s="141"/>
      <c r="E23" s="141"/>
    </row>
    <row r="24" spans="1:5" ht="33" customHeight="1" thickBot="1">
      <c r="A24" s="54">
        <v>754</v>
      </c>
      <c r="B24" s="80" t="s">
        <v>227</v>
      </c>
      <c r="C24" s="15"/>
      <c r="D24" s="141"/>
      <c r="E24" s="141"/>
    </row>
    <row r="25" spans="1:5" ht="54.75" customHeight="1">
      <c r="A25" s="230">
        <v>755</v>
      </c>
      <c r="B25" s="178" t="s">
        <v>228</v>
      </c>
      <c r="C25" s="150"/>
      <c r="D25" s="170"/>
      <c r="E25" s="170"/>
    </row>
    <row r="26" spans="1:5" ht="15.75" thickBot="1">
      <c r="A26" s="232"/>
      <c r="B26" s="180"/>
      <c r="C26" s="152"/>
      <c r="D26" s="172"/>
      <c r="E26" s="172"/>
    </row>
    <row r="27" spans="1:5" ht="30" customHeight="1" thickBot="1">
      <c r="A27" s="54">
        <v>756</v>
      </c>
      <c r="B27" s="80" t="s">
        <v>229</v>
      </c>
      <c r="C27" s="15"/>
      <c r="D27" s="141">
        <v>341.92</v>
      </c>
      <c r="E27" s="141">
        <v>437.92</v>
      </c>
    </row>
    <row r="28" spans="1:5" ht="35.25" customHeight="1" thickBot="1">
      <c r="A28" s="54">
        <v>757</v>
      </c>
      <c r="B28" s="80" t="s">
        <v>230</v>
      </c>
      <c r="C28" s="15"/>
      <c r="D28" s="141"/>
      <c r="E28" s="141"/>
    </row>
    <row r="29" spans="1:5" ht="28.5" customHeight="1" thickBot="1">
      <c r="A29" s="54">
        <v>758</v>
      </c>
      <c r="B29" s="80" t="s">
        <v>231</v>
      </c>
      <c r="C29" s="15"/>
      <c r="D29" s="141"/>
      <c r="E29" s="141"/>
    </row>
    <row r="30" spans="1:5" ht="16.5" thickBot="1">
      <c r="A30" s="10"/>
      <c r="B30" s="79" t="s">
        <v>232</v>
      </c>
      <c r="C30" s="15"/>
      <c r="D30" s="140">
        <f>+D31+D32+D33+D34</f>
        <v>0</v>
      </c>
      <c r="E30" s="140">
        <f>+E31+E32+E33+E34</f>
        <v>0</v>
      </c>
    </row>
    <row r="31" spans="1:5" ht="33" customHeight="1" thickBot="1">
      <c r="A31" s="54">
        <v>760</v>
      </c>
      <c r="B31" s="80" t="s">
        <v>233</v>
      </c>
      <c r="C31" s="15"/>
      <c r="D31" s="141"/>
      <c r="E31" s="141"/>
    </row>
    <row r="32" spans="1:5" ht="31.5" customHeight="1" thickBot="1">
      <c r="A32" s="54">
        <v>764</v>
      </c>
      <c r="B32" s="80" t="s">
        <v>234</v>
      </c>
      <c r="C32" s="15"/>
      <c r="D32" s="141">
        <v>0</v>
      </c>
      <c r="E32" s="141">
        <v>0</v>
      </c>
    </row>
    <row r="33" spans="1:5" ht="21.75" customHeight="1" thickBot="1">
      <c r="A33" s="54">
        <v>768</v>
      </c>
      <c r="B33" s="80" t="s">
        <v>235</v>
      </c>
      <c r="C33" s="15"/>
      <c r="D33" s="141"/>
      <c r="E33" s="141"/>
    </row>
    <row r="34" spans="1:5" ht="18" customHeight="1" thickBot="1">
      <c r="A34" s="54">
        <v>769</v>
      </c>
      <c r="B34" s="80" t="s">
        <v>236</v>
      </c>
      <c r="C34" s="15"/>
      <c r="D34" s="141"/>
      <c r="E34" s="141"/>
    </row>
    <row r="35" spans="1:7" ht="26.25" customHeight="1" thickBot="1">
      <c r="A35" s="10"/>
      <c r="B35" s="79" t="s">
        <v>237</v>
      </c>
      <c r="C35" s="15"/>
      <c r="D35" s="140">
        <f>+D36+D51+D57</f>
        <v>244057.32000000004</v>
      </c>
      <c r="E35" s="140">
        <f>+E36+E51+E57</f>
        <v>265564.16</v>
      </c>
      <c r="F35" s="106"/>
      <c r="G35" s="106"/>
    </row>
    <row r="36" spans="1:5" ht="24" customHeight="1" thickBot="1">
      <c r="A36" s="10"/>
      <c r="B36" s="79" t="s">
        <v>238</v>
      </c>
      <c r="C36" s="15"/>
      <c r="D36" s="140">
        <f>+D37+D38+D39+D40+D42+D44+D45+D47+D48+D50</f>
        <v>210071.03000000003</v>
      </c>
      <c r="E36" s="140">
        <f>+E37+E38+E39+E40+E42+E44+E45+E47+E48+E50</f>
        <v>201147.77</v>
      </c>
    </row>
    <row r="37" spans="1:5" ht="22.5" customHeight="1" thickBot="1">
      <c r="A37" s="54">
        <v>400</v>
      </c>
      <c r="B37" s="80" t="s">
        <v>239</v>
      </c>
      <c r="C37" s="15"/>
      <c r="D37" s="141">
        <v>179237.89</v>
      </c>
      <c r="E37" s="141">
        <v>150953.22</v>
      </c>
    </row>
    <row r="38" spans="1:5" ht="20.25" customHeight="1" thickBot="1">
      <c r="A38" s="10"/>
      <c r="B38" s="80" t="s">
        <v>240</v>
      </c>
      <c r="C38" s="15"/>
      <c r="D38" s="141">
        <v>6542.82</v>
      </c>
      <c r="E38" s="141">
        <v>8116.56</v>
      </c>
    </row>
    <row r="39" spans="1:5" ht="36" customHeight="1" thickBot="1">
      <c r="A39" s="54">
        <v>402</v>
      </c>
      <c r="B39" s="80" t="s">
        <v>241</v>
      </c>
      <c r="C39" s="15"/>
      <c r="D39" s="141"/>
      <c r="E39" s="141"/>
    </row>
    <row r="40" spans="1:5" ht="25.5" customHeight="1">
      <c r="A40" s="230">
        <v>403</v>
      </c>
      <c r="B40" s="178" t="s">
        <v>339</v>
      </c>
      <c r="C40" s="150"/>
      <c r="D40" s="170"/>
      <c r="E40" s="170"/>
    </row>
    <row r="41" spans="1:5" ht="15.75" thickBot="1">
      <c r="A41" s="232"/>
      <c r="B41" s="180"/>
      <c r="C41" s="152"/>
      <c r="D41" s="172"/>
      <c r="E41" s="172"/>
    </row>
    <row r="42" spans="1:5" ht="38.25" customHeight="1">
      <c r="A42" s="230">
        <v>404</v>
      </c>
      <c r="B42" s="178" t="s">
        <v>340</v>
      </c>
      <c r="C42" s="150"/>
      <c r="D42" s="170"/>
      <c r="E42" s="170"/>
    </row>
    <row r="43" spans="1:5" ht="15.75" thickBot="1">
      <c r="A43" s="232"/>
      <c r="B43" s="180"/>
      <c r="C43" s="152"/>
      <c r="D43" s="172"/>
      <c r="E43" s="172"/>
    </row>
    <row r="44" spans="1:5" ht="26.25" thickBot="1">
      <c r="A44" s="54">
        <v>405</v>
      </c>
      <c r="B44" s="80" t="s">
        <v>242</v>
      </c>
      <c r="C44" s="15"/>
      <c r="D44" s="141">
        <v>35298.6</v>
      </c>
      <c r="E44" s="141">
        <v>15649.9</v>
      </c>
    </row>
    <row r="45" spans="1:5" ht="38.25" customHeight="1">
      <c r="A45" s="230">
        <v>406</v>
      </c>
      <c r="B45" s="178" t="s">
        <v>341</v>
      </c>
      <c r="C45" s="150"/>
      <c r="D45" s="170"/>
      <c r="E45" s="170">
        <v>-5918.29</v>
      </c>
    </row>
    <row r="46" spans="1:5" ht="15.75" thickBot="1">
      <c r="A46" s="232"/>
      <c r="B46" s="180"/>
      <c r="C46" s="152"/>
      <c r="D46" s="172"/>
      <c r="E46" s="172"/>
    </row>
    <row r="47" spans="1:5" ht="26.25" thickBot="1">
      <c r="A47" s="54">
        <v>407</v>
      </c>
      <c r="B47" s="80" t="s">
        <v>243</v>
      </c>
      <c r="C47" s="15"/>
      <c r="D47" s="141">
        <v>-11909.07</v>
      </c>
      <c r="E47" s="141">
        <v>23829.62</v>
      </c>
    </row>
    <row r="48" spans="1:5" ht="22.5" customHeight="1">
      <c r="A48" s="231">
        <v>408</v>
      </c>
      <c r="B48" s="179" t="s">
        <v>244</v>
      </c>
      <c r="C48" s="151"/>
      <c r="D48" s="171"/>
      <c r="E48" s="171"/>
    </row>
    <row r="49" spans="1:5" ht="15.75" thickBot="1">
      <c r="A49" s="232"/>
      <c r="B49" s="224"/>
      <c r="C49" s="152"/>
      <c r="D49" s="172"/>
      <c r="E49" s="172"/>
    </row>
    <row r="50" spans="1:5" ht="26.25" thickBot="1">
      <c r="A50" s="54">
        <v>409</v>
      </c>
      <c r="B50" s="80" t="s">
        <v>245</v>
      </c>
      <c r="C50" s="15"/>
      <c r="D50" s="141">
        <v>900.79</v>
      </c>
      <c r="E50" s="141">
        <v>8516.76</v>
      </c>
    </row>
    <row r="51" spans="1:5" ht="26.25" thickBot="1">
      <c r="A51" s="10"/>
      <c r="B51" s="79" t="s">
        <v>246</v>
      </c>
      <c r="C51" s="15"/>
      <c r="D51" s="140">
        <f>+D52+D53+D54+D55+D56</f>
        <v>27071.58</v>
      </c>
      <c r="E51" s="140">
        <f>+E52+E53+E54+E55+E56</f>
        <v>51871</v>
      </c>
    </row>
    <row r="52" spans="1:5" ht="26.25" thickBot="1">
      <c r="A52" s="99" t="s">
        <v>247</v>
      </c>
      <c r="B52" s="80" t="s">
        <v>248</v>
      </c>
      <c r="C52" s="15"/>
      <c r="D52" s="141"/>
      <c r="E52" s="141"/>
    </row>
    <row r="53" spans="1:5" ht="26.25" thickBot="1">
      <c r="A53" s="100">
        <v>412413414</v>
      </c>
      <c r="B53" s="80" t="s">
        <v>249</v>
      </c>
      <c r="C53" s="15"/>
      <c r="D53" s="141">
        <v>27071.58</v>
      </c>
      <c r="E53" s="141">
        <v>51871</v>
      </c>
    </row>
    <row r="54" spans="1:5" ht="26.25" thickBot="1">
      <c r="A54" s="54">
        <v>415</v>
      </c>
      <c r="B54" s="80" t="s">
        <v>250</v>
      </c>
      <c r="C54" s="15"/>
      <c r="D54" s="141"/>
      <c r="E54" s="141"/>
    </row>
    <row r="55" spans="1:5" ht="26.25" thickBot="1">
      <c r="A55" s="62">
        <v>416417</v>
      </c>
      <c r="B55" s="80" t="s">
        <v>251</v>
      </c>
      <c r="C55" s="15"/>
      <c r="D55" s="141"/>
      <c r="E55" s="141"/>
    </row>
    <row r="56" spans="1:5" ht="26.25" thickBot="1">
      <c r="A56" s="62">
        <v>418419</v>
      </c>
      <c r="B56" s="80" t="s">
        <v>252</v>
      </c>
      <c r="C56" s="15"/>
      <c r="D56" s="146"/>
      <c r="E56" s="146"/>
    </row>
    <row r="57" spans="1:5" ht="26.25" thickBot="1">
      <c r="A57" s="10"/>
      <c r="B57" s="79" t="s">
        <v>253</v>
      </c>
      <c r="C57" s="15"/>
      <c r="D57" s="140">
        <f>+D58+D59+D60+D61+D62+D63+D64+D66+D67</f>
        <v>6914.71</v>
      </c>
      <c r="E57" s="140">
        <f>+E58+E59+E60+E61+E62+E63+E64+E66+E67</f>
        <v>12545.39</v>
      </c>
    </row>
    <row r="58" spans="1:5" ht="16.5" thickBot="1">
      <c r="A58" s="54">
        <v>420</v>
      </c>
      <c r="B58" s="80" t="s">
        <v>254</v>
      </c>
      <c r="C58" s="15"/>
      <c r="D58" s="141"/>
      <c r="E58" s="141"/>
    </row>
    <row r="59" spans="1:5" ht="16.5" thickBot="1">
      <c r="A59" s="54">
        <v>421</v>
      </c>
      <c r="B59" s="80" t="s">
        <v>255</v>
      </c>
      <c r="C59" s="15"/>
      <c r="D59" s="141">
        <v>0</v>
      </c>
      <c r="E59" s="141">
        <v>0</v>
      </c>
    </row>
    <row r="60" spans="1:5" ht="16.5" thickBot="1">
      <c r="A60" s="54">
        <v>422</v>
      </c>
      <c r="B60" s="80" t="s">
        <v>256</v>
      </c>
      <c r="C60" s="15"/>
      <c r="D60" s="141"/>
      <c r="E60" s="141"/>
    </row>
    <row r="61" spans="1:5" ht="16.5" thickBot="1">
      <c r="A61" s="54">
        <v>423</v>
      </c>
      <c r="B61" s="80" t="s">
        <v>257</v>
      </c>
      <c r="C61" s="15"/>
      <c r="D61" s="141">
        <v>2974.58</v>
      </c>
      <c r="E61" s="141">
        <v>2932.83</v>
      </c>
    </row>
    <row r="62" spans="1:5" ht="26.25" thickBot="1">
      <c r="A62" s="54">
        <v>424</v>
      </c>
      <c r="B62" s="80" t="s">
        <v>258</v>
      </c>
      <c r="C62" s="15"/>
      <c r="D62" s="141">
        <v>3940.13</v>
      </c>
      <c r="E62" s="141">
        <v>9612.56</v>
      </c>
    </row>
    <row r="63" spans="1:5" ht="16.5" thickBot="1">
      <c r="A63" s="54">
        <v>429</v>
      </c>
      <c r="B63" s="80" t="s">
        <v>259</v>
      </c>
      <c r="C63" s="15"/>
      <c r="D63" s="141"/>
      <c r="E63" s="141"/>
    </row>
    <row r="64" spans="1:5" ht="15">
      <c r="A64" s="98"/>
      <c r="B64" s="178" t="s">
        <v>260</v>
      </c>
      <c r="C64" s="150"/>
      <c r="D64" s="170"/>
      <c r="E64" s="170"/>
    </row>
    <row r="65" spans="1:5" ht="15.75" thickBot="1">
      <c r="A65" s="54">
        <v>460</v>
      </c>
      <c r="B65" s="180"/>
      <c r="C65" s="152"/>
      <c r="D65" s="172"/>
      <c r="E65" s="172"/>
    </row>
    <row r="66" spans="1:5" ht="26.25" thickBot="1">
      <c r="A66" s="54">
        <v>463</v>
      </c>
      <c r="B66" s="80" t="s">
        <v>261</v>
      </c>
      <c r="C66" s="15"/>
      <c r="D66" s="141"/>
      <c r="E66" s="141"/>
    </row>
    <row r="67" spans="1:5" ht="16.5" thickBot="1">
      <c r="A67" s="62">
        <v>462469</v>
      </c>
      <c r="B67" s="80" t="s">
        <v>262</v>
      </c>
      <c r="C67" s="15"/>
      <c r="D67" s="141"/>
      <c r="E67" s="141"/>
    </row>
    <row r="68" spans="1:6" ht="15">
      <c r="A68" s="150"/>
      <c r="B68" s="255" t="s">
        <v>263</v>
      </c>
      <c r="C68" s="150"/>
      <c r="D68" s="181">
        <f>+D19-D35</f>
        <v>79310.91999999995</v>
      </c>
      <c r="E68" s="181">
        <f>+E19-E35</f>
        <v>58268.22999999998</v>
      </c>
      <c r="F68" s="106"/>
    </row>
    <row r="69" spans="1:5" ht="15.75" thickBot="1">
      <c r="A69" s="152"/>
      <c r="B69" s="256"/>
      <c r="C69" s="152"/>
      <c r="D69" s="182"/>
      <c r="E69" s="182"/>
    </row>
    <row r="70" spans="1:5" ht="26.25" thickBot="1">
      <c r="A70" s="10"/>
      <c r="B70" s="79" t="s">
        <v>264</v>
      </c>
      <c r="C70" s="15"/>
      <c r="D70" s="140">
        <f>+D71-D72+D73+D74+D78+D83+D90-D91</f>
        <v>114790.97</v>
      </c>
      <c r="E70" s="140">
        <f>+E71-E72+E73+E74+E78+E83+E90-E91</f>
        <v>89442.92</v>
      </c>
    </row>
    <row r="71" spans="1:5" ht="16.5" thickBot="1">
      <c r="A71" s="10"/>
      <c r="B71" s="79" t="s">
        <v>265</v>
      </c>
      <c r="C71" s="15"/>
      <c r="D71" s="141">
        <v>80607.51</v>
      </c>
      <c r="E71" s="141">
        <v>46758.08</v>
      </c>
    </row>
    <row r="72" spans="1:5" ht="26.25" thickBot="1">
      <c r="A72" s="10"/>
      <c r="B72" s="79" t="s">
        <v>266</v>
      </c>
      <c r="C72" s="15"/>
      <c r="D72" s="141"/>
      <c r="E72" s="141"/>
    </row>
    <row r="73" spans="1:5" ht="16.5" thickBot="1">
      <c r="A73" s="10"/>
      <c r="B73" s="79" t="s">
        <v>267</v>
      </c>
      <c r="C73" s="15"/>
      <c r="D73" s="141">
        <v>1057.95</v>
      </c>
      <c r="E73" s="141">
        <v>1431.64</v>
      </c>
    </row>
    <row r="74" spans="1:5" ht="16.5" thickBot="1">
      <c r="A74" s="10"/>
      <c r="B74" s="79" t="s">
        <v>268</v>
      </c>
      <c r="C74" s="15"/>
      <c r="D74" s="141">
        <f>+D75+D76+D77</f>
        <v>18502.780000000002</v>
      </c>
      <c r="E74" s="141">
        <f>+E75+E76+E77</f>
        <v>22272.420000000002</v>
      </c>
    </row>
    <row r="75" spans="1:5" ht="26.25" thickBot="1">
      <c r="A75" s="10"/>
      <c r="B75" s="80" t="s">
        <v>269</v>
      </c>
      <c r="C75" s="15"/>
      <c r="D75" s="141">
        <v>10727.92</v>
      </c>
      <c r="E75" s="141">
        <v>12748.7</v>
      </c>
    </row>
    <row r="76" spans="1:5" ht="16.5" thickBot="1">
      <c r="A76" s="10"/>
      <c r="B76" s="80" t="s">
        <v>270</v>
      </c>
      <c r="C76" s="15"/>
      <c r="D76" s="141">
        <v>6938.55</v>
      </c>
      <c r="E76" s="141">
        <v>8269.42</v>
      </c>
    </row>
    <row r="77" spans="1:5" ht="16.5" thickBot="1">
      <c r="A77" s="10"/>
      <c r="B77" s="80" t="s">
        <v>271</v>
      </c>
      <c r="C77" s="15"/>
      <c r="D77" s="141">
        <v>836.31</v>
      </c>
      <c r="E77" s="141">
        <v>1254.3</v>
      </c>
    </row>
    <row r="78" spans="1:5" ht="16.5" thickBot="1">
      <c r="A78" s="10"/>
      <c r="B78" s="79" t="s">
        <v>272</v>
      </c>
      <c r="C78" s="15"/>
      <c r="D78" s="141">
        <f>+D79+D80+D81+D82</f>
        <v>1484.07</v>
      </c>
      <c r="E78" s="141">
        <f>+E79+E80+E81+E82</f>
        <v>699.51</v>
      </c>
    </row>
    <row r="79" spans="1:5" ht="39" thickBot="1">
      <c r="A79" s="10"/>
      <c r="B79" s="80" t="s">
        <v>273</v>
      </c>
      <c r="C79" s="15"/>
      <c r="D79" s="141"/>
      <c r="E79" s="141"/>
    </row>
    <row r="80" spans="1:5" ht="16.5" thickBot="1">
      <c r="A80" s="10"/>
      <c r="B80" s="80" t="s">
        <v>274</v>
      </c>
      <c r="C80" s="15"/>
      <c r="D80" s="141">
        <v>1484.07</v>
      </c>
      <c r="E80" s="141">
        <v>699.51</v>
      </c>
    </row>
    <row r="81" spans="1:5" ht="16.5" thickBot="1">
      <c r="A81" s="10"/>
      <c r="B81" s="80" t="s">
        <v>275</v>
      </c>
      <c r="C81" s="15"/>
      <c r="D81" s="141"/>
      <c r="E81" s="141"/>
    </row>
    <row r="82" spans="1:5" ht="16.5" thickBot="1">
      <c r="A82" s="10"/>
      <c r="B82" s="80" t="s">
        <v>276</v>
      </c>
      <c r="C82" s="15"/>
      <c r="D82" s="141"/>
      <c r="E82" s="141"/>
    </row>
    <row r="83" spans="1:5" ht="16.5" thickBot="1">
      <c r="A83" s="10"/>
      <c r="B83" s="79" t="s">
        <v>277</v>
      </c>
      <c r="C83" s="15"/>
      <c r="D83" s="141">
        <f>+D84+D85+D86+D87+D88+D89</f>
        <v>13138.66</v>
      </c>
      <c r="E83" s="141">
        <f>+E84+E85+E86+E87+E88+E89</f>
        <v>18281.27</v>
      </c>
    </row>
    <row r="84" spans="1:5" ht="64.5" thickBot="1">
      <c r="A84" s="10"/>
      <c r="B84" s="80" t="s">
        <v>278</v>
      </c>
      <c r="C84" s="15"/>
      <c r="D84" s="141">
        <v>3367.77</v>
      </c>
      <c r="E84" s="141">
        <v>3184.11</v>
      </c>
    </row>
    <row r="85" spans="1:5" ht="16.5" thickBot="1">
      <c r="A85" s="10"/>
      <c r="B85" s="80" t="s">
        <v>279</v>
      </c>
      <c r="C85" s="15"/>
      <c r="D85" s="141">
        <v>862.17</v>
      </c>
      <c r="E85" s="141">
        <v>1231.53</v>
      </c>
    </row>
    <row r="86" spans="1:5" ht="26.25" thickBot="1">
      <c r="A86" s="10"/>
      <c r="B86" s="80" t="s">
        <v>280</v>
      </c>
      <c r="C86" s="15"/>
      <c r="D86" s="141">
        <v>916.37</v>
      </c>
      <c r="E86" s="141">
        <v>1317.38</v>
      </c>
    </row>
    <row r="87" spans="1:5" ht="16.5" thickBot="1">
      <c r="A87" s="10"/>
      <c r="B87" s="80" t="s">
        <v>281</v>
      </c>
      <c r="C87" s="15"/>
      <c r="D87" s="141">
        <v>943.5</v>
      </c>
      <c r="E87" s="141">
        <v>1436.14</v>
      </c>
    </row>
    <row r="88" spans="1:5" ht="26.25" thickBot="1">
      <c r="A88" s="10"/>
      <c r="B88" s="80" t="s">
        <v>282</v>
      </c>
      <c r="C88" s="15"/>
      <c r="D88" s="141">
        <v>170.6</v>
      </c>
      <c r="E88" s="141">
        <v>792.39</v>
      </c>
    </row>
    <row r="89" spans="1:5" ht="16.5" thickBot="1">
      <c r="A89" s="10"/>
      <c r="B89" s="80" t="s">
        <v>283</v>
      </c>
      <c r="C89" s="15"/>
      <c r="D89" s="141">
        <v>6878.25</v>
      </c>
      <c r="E89" s="141">
        <v>10319.72</v>
      </c>
    </row>
    <row r="90" spans="1:5" ht="16.5" thickBot="1">
      <c r="A90" s="10"/>
      <c r="B90" s="79" t="s">
        <v>284</v>
      </c>
      <c r="C90" s="15"/>
      <c r="D90" s="141"/>
      <c r="E90" s="141"/>
    </row>
    <row r="91" spans="1:5" ht="26.25" thickBot="1">
      <c r="A91" s="54">
        <v>706</v>
      </c>
      <c r="B91" s="79" t="s">
        <v>285</v>
      </c>
      <c r="C91" s="15"/>
      <c r="D91" s="141"/>
      <c r="E91" s="141"/>
    </row>
    <row r="92" spans="1:5" ht="26.25" thickBot="1">
      <c r="A92" s="10"/>
      <c r="B92" s="79" t="s">
        <v>286</v>
      </c>
      <c r="C92" s="15"/>
      <c r="D92" s="140">
        <f>+D68-D70</f>
        <v>-35480.05000000005</v>
      </c>
      <c r="E92" s="140">
        <f>+E68-E70</f>
        <v>-31174.690000000017</v>
      </c>
    </row>
    <row r="93" spans="1:5" ht="26.25" thickBot="1">
      <c r="A93" s="10"/>
      <c r="B93" s="79" t="s">
        <v>287</v>
      </c>
      <c r="C93" s="15"/>
      <c r="D93" s="140">
        <f>+D114+D136</f>
        <v>53987.81</v>
      </c>
      <c r="E93" s="140">
        <f>+E114+E136</f>
        <v>64062.10999999999</v>
      </c>
    </row>
    <row r="94" spans="1:5" ht="25.5">
      <c r="A94" s="150"/>
      <c r="B94" s="81" t="s">
        <v>288</v>
      </c>
      <c r="C94" s="150"/>
      <c r="D94" s="170">
        <f>+D96+D97+D99+D100+D101+D103</f>
        <v>59693.14</v>
      </c>
      <c r="E94" s="170">
        <f>+E96+E97+E99+E100+E101+E103</f>
        <v>56548.159999999996</v>
      </c>
    </row>
    <row r="95" spans="1:5" ht="15.75" thickBot="1">
      <c r="A95" s="152"/>
      <c r="B95" s="79" t="s">
        <v>289</v>
      </c>
      <c r="C95" s="152"/>
      <c r="D95" s="172"/>
      <c r="E95" s="172"/>
    </row>
    <row r="96" spans="1:5" ht="16.5" thickBot="1">
      <c r="A96" s="54">
        <v>770</v>
      </c>
      <c r="B96" s="80" t="s">
        <v>290</v>
      </c>
      <c r="C96" s="15"/>
      <c r="D96" s="141">
        <v>40406.65</v>
      </c>
      <c r="E96" s="141">
        <v>36839.49</v>
      </c>
    </row>
    <row r="97" spans="1:5" ht="22.5" customHeight="1">
      <c r="A97" s="230">
        <v>771</v>
      </c>
      <c r="B97" s="178" t="s">
        <v>291</v>
      </c>
      <c r="C97" s="150"/>
      <c r="D97" s="170">
        <v>0</v>
      </c>
      <c r="E97" s="170">
        <v>0</v>
      </c>
    </row>
    <row r="98" spans="1:5" ht="15.75" thickBot="1">
      <c r="A98" s="232"/>
      <c r="B98" s="180"/>
      <c r="C98" s="152"/>
      <c r="D98" s="172"/>
      <c r="E98" s="172"/>
    </row>
    <row r="99" spans="1:5" ht="26.25" thickBot="1">
      <c r="A99" s="54">
        <v>772</v>
      </c>
      <c r="B99" s="80" t="s">
        <v>292</v>
      </c>
      <c r="C99" s="15"/>
      <c r="D99" s="141"/>
      <c r="E99" s="141">
        <v>1765.13</v>
      </c>
    </row>
    <row r="100" spans="1:5" ht="26.25" thickBot="1">
      <c r="A100" s="54">
        <v>774</v>
      </c>
      <c r="B100" s="80" t="s">
        <v>293</v>
      </c>
      <c r="C100" s="15"/>
      <c r="D100" s="141"/>
      <c r="E100" s="141"/>
    </row>
    <row r="101" spans="1:5" ht="16.5" thickBot="1">
      <c r="A101" s="77">
        <v>775</v>
      </c>
      <c r="B101" s="104" t="s">
        <v>294</v>
      </c>
      <c r="C101" s="101"/>
      <c r="D101" s="142"/>
      <c r="E101" s="142"/>
    </row>
    <row r="102" spans="1:5" ht="15" customHeight="1">
      <c r="A102" s="67" t="s">
        <v>295</v>
      </c>
      <c r="B102" s="250" t="s">
        <v>297</v>
      </c>
      <c r="C102" s="227"/>
      <c r="D102" s="143"/>
      <c r="E102" s="143"/>
    </row>
    <row r="103" spans="1:5" ht="15" customHeight="1">
      <c r="A103" s="67" t="s">
        <v>296</v>
      </c>
      <c r="B103" s="251"/>
      <c r="C103" s="151"/>
      <c r="D103" s="144">
        <v>19286.49</v>
      </c>
      <c r="E103" s="144">
        <v>17943.54</v>
      </c>
    </row>
    <row r="104" spans="1:5" ht="15.75" customHeight="1" thickBot="1">
      <c r="A104" s="77">
        <v>782</v>
      </c>
      <c r="B104" s="252"/>
      <c r="C104" s="235"/>
      <c r="D104" s="145"/>
      <c r="E104" s="145"/>
    </row>
    <row r="105" spans="1:5" ht="26.25" thickBot="1">
      <c r="A105" s="10"/>
      <c r="B105" s="79" t="s">
        <v>298</v>
      </c>
      <c r="C105" s="15"/>
      <c r="D105" s="141">
        <f>+D106+D107+D108+D109+D110+D112</f>
        <v>19942.96</v>
      </c>
      <c r="E105" s="141">
        <f>+E106+E107+E108+E109+E110+E112</f>
        <v>5641.08</v>
      </c>
    </row>
    <row r="106" spans="1:5" ht="16.5" thickBot="1">
      <c r="A106" s="54">
        <v>730</v>
      </c>
      <c r="B106" s="80" t="s">
        <v>299</v>
      </c>
      <c r="C106" s="15"/>
      <c r="D106" s="141"/>
      <c r="E106" s="141"/>
    </row>
    <row r="107" spans="1:5" ht="26.25" thickBot="1">
      <c r="A107" s="54">
        <v>732</v>
      </c>
      <c r="B107" s="80" t="s">
        <v>300</v>
      </c>
      <c r="C107" s="15"/>
      <c r="D107" s="141"/>
      <c r="E107" s="141"/>
    </row>
    <row r="108" spans="1:5" ht="16.5" thickBot="1">
      <c r="A108" s="54">
        <v>734</v>
      </c>
      <c r="B108" s="80" t="s">
        <v>301</v>
      </c>
      <c r="C108" s="15"/>
      <c r="D108" s="141">
        <v>14301.88</v>
      </c>
      <c r="E108" s="141"/>
    </row>
    <row r="109" spans="1:5" ht="16.5" thickBot="1">
      <c r="A109" s="54">
        <v>735</v>
      </c>
      <c r="B109" s="80" t="s">
        <v>302</v>
      </c>
      <c r="C109" s="15"/>
      <c r="D109" s="141"/>
      <c r="E109" s="141"/>
    </row>
    <row r="110" spans="1:5" ht="15">
      <c r="A110" s="67" t="s">
        <v>303</v>
      </c>
      <c r="B110" s="178" t="s">
        <v>304</v>
      </c>
      <c r="C110" s="150"/>
      <c r="D110" s="170"/>
      <c r="E110" s="170"/>
    </row>
    <row r="111" spans="1:5" ht="15.75" thickBot="1">
      <c r="A111" s="54">
        <v>739</v>
      </c>
      <c r="B111" s="180"/>
      <c r="C111" s="152"/>
      <c r="D111" s="172"/>
      <c r="E111" s="172"/>
    </row>
    <row r="112" spans="1:5" ht="25.5" customHeight="1">
      <c r="A112" s="67" t="s">
        <v>305</v>
      </c>
      <c r="B112" s="178" t="s">
        <v>342</v>
      </c>
      <c r="C112" s="150"/>
      <c r="D112" s="170">
        <v>5641.08</v>
      </c>
      <c r="E112" s="170">
        <v>5641.08</v>
      </c>
    </row>
    <row r="113" spans="1:5" ht="15.75" thickBot="1">
      <c r="A113" s="54" t="s">
        <v>306</v>
      </c>
      <c r="B113" s="180"/>
      <c r="C113" s="152"/>
      <c r="D113" s="172"/>
      <c r="E113" s="172"/>
    </row>
    <row r="114" spans="1:5" ht="39" thickBot="1">
      <c r="A114" s="10"/>
      <c r="B114" s="79" t="s">
        <v>307</v>
      </c>
      <c r="C114" s="15"/>
      <c r="D114" s="140">
        <f>+D94-D105</f>
        <v>39750.18</v>
      </c>
      <c r="E114" s="140">
        <f>+E94-E105</f>
        <v>50907.079999999994</v>
      </c>
    </row>
    <row r="115" spans="1:5" ht="39" thickBot="1">
      <c r="A115" s="10"/>
      <c r="B115" s="79" t="s">
        <v>308</v>
      </c>
      <c r="C115" s="15"/>
      <c r="D115" s="141">
        <f>+D116+D117+D118+D119+D120+D121+D122</f>
        <v>14387.800000000001</v>
      </c>
      <c r="E115" s="141">
        <f>+E116+E117+E118+E119+E120+E121+E122</f>
        <v>13563.35</v>
      </c>
    </row>
    <row r="116" spans="1:5" ht="16.5" thickBot="1">
      <c r="A116" s="54">
        <v>770</v>
      </c>
      <c r="B116" s="80" t="s">
        <v>309</v>
      </c>
      <c r="C116" s="15"/>
      <c r="D116" s="141">
        <v>13487.6</v>
      </c>
      <c r="E116" s="141">
        <v>12938.15</v>
      </c>
    </row>
    <row r="117" spans="1:5" ht="26.25" thickBot="1">
      <c r="A117" s="54">
        <v>772</v>
      </c>
      <c r="B117" s="80" t="s">
        <v>310</v>
      </c>
      <c r="C117" s="15"/>
      <c r="D117" s="141"/>
      <c r="E117" s="141"/>
    </row>
    <row r="118" spans="1:5" ht="16.5" thickBot="1">
      <c r="A118" s="54">
        <v>771.774</v>
      </c>
      <c r="B118" s="80" t="s">
        <v>311</v>
      </c>
      <c r="C118" s="15"/>
      <c r="D118" s="141"/>
      <c r="E118" s="141"/>
    </row>
    <row r="119" spans="1:5" ht="26.25" thickBot="1">
      <c r="A119" s="54">
        <v>773</v>
      </c>
      <c r="B119" s="80" t="s">
        <v>312</v>
      </c>
      <c r="C119" s="15"/>
      <c r="D119" s="141"/>
      <c r="E119" s="141"/>
    </row>
    <row r="120" spans="1:5" ht="16.5" thickBot="1">
      <c r="A120" s="54" t="s">
        <v>313</v>
      </c>
      <c r="B120" s="80" t="s">
        <v>314</v>
      </c>
      <c r="C120" s="15"/>
      <c r="D120" s="141"/>
      <c r="E120" s="141"/>
    </row>
    <row r="121" spans="1:5" ht="26.25" thickBot="1">
      <c r="A121" s="100">
        <v>780781782</v>
      </c>
      <c r="B121" s="80" t="s">
        <v>315</v>
      </c>
      <c r="C121" s="15"/>
      <c r="D121" s="141">
        <v>625.2</v>
      </c>
      <c r="E121" s="141">
        <v>625.2</v>
      </c>
    </row>
    <row r="122" spans="1:5" ht="15">
      <c r="A122" s="32"/>
      <c r="B122" s="253" t="s">
        <v>317</v>
      </c>
      <c r="C122" s="150"/>
      <c r="D122" s="170">
        <v>275</v>
      </c>
      <c r="E122" s="170"/>
    </row>
    <row r="123" spans="1:5" ht="15">
      <c r="A123" s="78" t="s">
        <v>316</v>
      </c>
      <c r="B123" s="251"/>
      <c r="C123" s="151"/>
      <c r="D123" s="171"/>
      <c r="E123" s="171"/>
    </row>
    <row r="124" spans="1:5" ht="15.75" thickBot="1">
      <c r="A124" s="102">
        <v>786787788789</v>
      </c>
      <c r="B124" s="254"/>
      <c r="C124" s="152"/>
      <c r="D124" s="172"/>
      <c r="E124" s="172"/>
    </row>
    <row r="125" spans="1:5" ht="38.25">
      <c r="A125" s="150"/>
      <c r="B125" s="81" t="s">
        <v>343</v>
      </c>
      <c r="C125" s="150"/>
      <c r="D125" s="181">
        <f>+D127+D128+D129+D130+D132+D134+D135</f>
        <v>150.17</v>
      </c>
      <c r="E125" s="181">
        <f>+E127+E128+E129+E130+E132+E134+E135</f>
        <v>408.31999999999994</v>
      </c>
    </row>
    <row r="126" spans="1:5" ht="15.75" thickBot="1">
      <c r="A126" s="152"/>
      <c r="B126" s="79"/>
      <c r="C126" s="152"/>
      <c r="D126" s="182"/>
      <c r="E126" s="182"/>
    </row>
    <row r="127" spans="1:5" ht="16.5" thickBot="1">
      <c r="A127" s="54">
        <v>730</v>
      </c>
      <c r="B127" s="80" t="s">
        <v>318</v>
      </c>
      <c r="C127" s="15"/>
      <c r="D127" s="141"/>
      <c r="E127" s="141"/>
    </row>
    <row r="128" spans="1:5" ht="26.25" thickBot="1">
      <c r="A128" s="54">
        <v>732</v>
      </c>
      <c r="B128" s="80" t="s">
        <v>319</v>
      </c>
      <c r="C128" s="15"/>
      <c r="D128" s="141"/>
      <c r="E128" s="141"/>
    </row>
    <row r="129" spans="1:5" ht="16.5" thickBot="1">
      <c r="A129" s="54">
        <v>734</v>
      </c>
      <c r="B129" s="80" t="s">
        <v>320</v>
      </c>
      <c r="C129" s="15"/>
      <c r="D129" s="141"/>
      <c r="E129" s="141"/>
    </row>
    <row r="130" spans="1:5" ht="15">
      <c r="A130" s="78" t="s">
        <v>321</v>
      </c>
      <c r="B130" s="178" t="s">
        <v>323</v>
      </c>
      <c r="C130" s="150"/>
      <c r="D130" s="170"/>
      <c r="E130" s="170">
        <v>245.75</v>
      </c>
    </row>
    <row r="131" spans="1:5" ht="15.75" thickBot="1">
      <c r="A131" s="60" t="s">
        <v>322</v>
      </c>
      <c r="B131" s="180"/>
      <c r="C131" s="152"/>
      <c r="D131" s="172"/>
      <c r="E131" s="172"/>
    </row>
    <row r="132" spans="1:5" ht="15">
      <c r="A132" s="67" t="s">
        <v>305</v>
      </c>
      <c r="B132" s="178" t="s">
        <v>324</v>
      </c>
      <c r="C132" s="150"/>
      <c r="D132" s="170">
        <v>130.17</v>
      </c>
      <c r="E132" s="170">
        <v>130.17</v>
      </c>
    </row>
    <row r="133" spans="1:5" ht="15.75" thickBot="1">
      <c r="A133" s="54">
        <v>744</v>
      </c>
      <c r="B133" s="180"/>
      <c r="C133" s="152"/>
      <c r="D133" s="172"/>
      <c r="E133" s="172"/>
    </row>
    <row r="134" spans="1:5" ht="16.5" thickBot="1">
      <c r="A134" s="103" t="s">
        <v>325</v>
      </c>
      <c r="B134" s="80" t="s">
        <v>326</v>
      </c>
      <c r="C134" s="15"/>
      <c r="D134" s="141"/>
      <c r="E134" s="141"/>
    </row>
    <row r="135" spans="1:5" ht="16.5" thickBot="1">
      <c r="A135" s="99">
        <v>748.749</v>
      </c>
      <c r="B135" s="80" t="s">
        <v>327</v>
      </c>
      <c r="C135" s="15"/>
      <c r="D135" s="141">
        <v>20</v>
      </c>
      <c r="E135" s="141">
        <v>32.4</v>
      </c>
    </row>
    <row r="136" spans="1:5" ht="25.5">
      <c r="A136" s="150"/>
      <c r="B136" s="81" t="s">
        <v>328</v>
      </c>
      <c r="C136" s="150"/>
      <c r="D136" s="181">
        <f>+D115-D125</f>
        <v>14237.630000000001</v>
      </c>
      <c r="E136" s="181">
        <f>+E115-E125</f>
        <v>13155.03</v>
      </c>
    </row>
    <row r="137" spans="1:5" ht="15.75" thickBot="1">
      <c r="A137" s="152"/>
      <c r="B137" s="79" t="s">
        <v>329</v>
      </c>
      <c r="C137" s="152"/>
      <c r="D137" s="182"/>
      <c r="E137" s="182"/>
    </row>
    <row r="138" spans="1:5" ht="39" thickBot="1">
      <c r="A138" s="10"/>
      <c r="B138" s="79" t="s">
        <v>330</v>
      </c>
      <c r="C138" s="15"/>
      <c r="D138" s="140">
        <f>D92+D93</f>
        <v>18507.75999999995</v>
      </c>
      <c r="E138" s="140">
        <f>E92+E93</f>
        <v>32887.41999999998</v>
      </c>
    </row>
    <row r="139" spans="2:5" ht="15">
      <c r="B139" s="85"/>
      <c r="D139" s="118"/>
      <c r="E139" s="118"/>
    </row>
    <row r="140" spans="1:5" ht="16.5" thickBot="1">
      <c r="A140" s="10"/>
      <c r="B140" s="79" t="s">
        <v>331</v>
      </c>
      <c r="C140" s="15"/>
      <c r="D140" s="141"/>
      <c r="E140" s="141"/>
    </row>
    <row r="141" spans="1:5" ht="16.5" thickBot="1">
      <c r="A141" s="54">
        <v>820</v>
      </c>
      <c r="B141" s="80" t="s">
        <v>332</v>
      </c>
      <c r="C141" s="15"/>
      <c r="D141" s="141"/>
      <c r="E141" s="141"/>
    </row>
    <row r="142" spans="1:5" ht="26.25" thickBot="1">
      <c r="A142" s="54">
        <v>823</v>
      </c>
      <c r="B142" s="80" t="s">
        <v>333</v>
      </c>
      <c r="C142" s="15"/>
      <c r="D142" s="141"/>
      <c r="E142" s="141"/>
    </row>
    <row r="143" spans="1:5" ht="26.25" thickBot="1">
      <c r="A143" s="10"/>
      <c r="B143" s="79" t="s">
        <v>334</v>
      </c>
      <c r="C143" s="15"/>
      <c r="D143" s="140">
        <f>+D138+D141+D142</f>
        <v>18507.75999999995</v>
      </c>
      <c r="E143" s="140">
        <f>+E138+E141+E142</f>
        <v>32887.41999999998</v>
      </c>
    </row>
    <row r="144" spans="1:5" ht="16.5" thickBot="1">
      <c r="A144" s="10"/>
      <c r="B144" s="79" t="s">
        <v>335</v>
      </c>
      <c r="C144" s="15"/>
      <c r="D144" s="141"/>
      <c r="E144" s="141"/>
    </row>
    <row r="145" spans="1:5" ht="15" customHeight="1">
      <c r="A145" s="67" t="s">
        <v>336</v>
      </c>
      <c r="B145" s="178" t="s">
        <v>337</v>
      </c>
      <c r="C145" s="150"/>
      <c r="D145" s="170"/>
      <c r="E145" s="170"/>
    </row>
    <row r="146" spans="1:5" ht="15.75" customHeight="1" thickBot="1">
      <c r="A146" s="55">
        <v>834839</v>
      </c>
      <c r="B146" s="180"/>
      <c r="C146" s="152"/>
      <c r="D146" s="172"/>
      <c r="E146" s="172"/>
    </row>
    <row r="147" spans="1:5" ht="16.5" thickBot="1">
      <c r="A147" s="10"/>
      <c r="B147" s="79" t="s">
        <v>338</v>
      </c>
      <c r="C147" s="15"/>
      <c r="D147" s="141"/>
      <c r="E147" s="141"/>
    </row>
    <row r="149" ht="15">
      <c r="A149" s="68"/>
    </row>
    <row r="150" spans="1:4" ht="15">
      <c r="A150" s="91" t="s">
        <v>221</v>
      </c>
      <c r="B150" s="202" t="s">
        <v>220</v>
      </c>
      <c r="C150" s="202"/>
      <c r="D150" s="110" t="s">
        <v>85</v>
      </c>
    </row>
    <row r="151" ht="15">
      <c r="A151" s="90" t="s">
        <v>369</v>
      </c>
    </row>
    <row r="152" spans="1:4" ht="15">
      <c r="A152" s="63"/>
      <c r="D152" s="111" t="s">
        <v>86</v>
      </c>
    </row>
    <row r="153" ht="15">
      <c r="A153" s="63"/>
    </row>
    <row r="154" ht="15">
      <c r="A154" s="63"/>
    </row>
    <row r="155" ht="15">
      <c r="A155" s="68"/>
    </row>
    <row r="156" spans="1:5" ht="15">
      <c r="A156" s="244" t="s">
        <v>87</v>
      </c>
      <c r="B156" s="66"/>
      <c r="D156" s="246" t="s">
        <v>88</v>
      </c>
      <c r="E156" s="247"/>
    </row>
    <row r="157" spans="1:5" ht="15">
      <c r="A157" s="245"/>
      <c r="D157" s="248"/>
      <c r="E157" s="249"/>
    </row>
  </sheetData>
  <sheetProtection/>
  <mergeCells count="85">
    <mergeCell ref="B14:B17"/>
    <mergeCell ref="D14:E15"/>
    <mergeCell ref="E16:E17"/>
    <mergeCell ref="B25:B26"/>
    <mergeCell ref="C25:C26"/>
    <mergeCell ref="D25:D26"/>
    <mergeCell ref="E25:E26"/>
    <mergeCell ref="C40:C41"/>
    <mergeCell ref="D40:D41"/>
    <mergeCell ref="E40:E41"/>
    <mergeCell ref="C42:C43"/>
    <mergeCell ref="D42:D43"/>
    <mergeCell ref="E42:E43"/>
    <mergeCell ref="B48:B49"/>
    <mergeCell ref="C48:C49"/>
    <mergeCell ref="D48:D49"/>
    <mergeCell ref="E48:E49"/>
    <mergeCell ref="E64:E65"/>
    <mergeCell ref="C45:C46"/>
    <mergeCell ref="D45:D46"/>
    <mergeCell ref="E45:E46"/>
    <mergeCell ref="B45:B46"/>
    <mergeCell ref="A94:A95"/>
    <mergeCell ref="C94:C95"/>
    <mergeCell ref="D94:D95"/>
    <mergeCell ref="B64:B65"/>
    <mergeCell ref="C64:C65"/>
    <mergeCell ref="D64:D65"/>
    <mergeCell ref="A68:A69"/>
    <mergeCell ref="C68:C69"/>
    <mergeCell ref="D68:D69"/>
    <mergeCell ref="E68:E69"/>
    <mergeCell ref="B68:B69"/>
    <mergeCell ref="E94:E95"/>
    <mergeCell ref="D110:D111"/>
    <mergeCell ref="E110:E111"/>
    <mergeCell ref="E97:E98"/>
    <mergeCell ref="C102:C104"/>
    <mergeCell ref="A136:A137"/>
    <mergeCell ref="C136:C137"/>
    <mergeCell ref="D136:D137"/>
    <mergeCell ref="E136:E137"/>
    <mergeCell ref="A125:A126"/>
    <mergeCell ref="C125:C126"/>
    <mergeCell ref="D125:D126"/>
    <mergeCell ref="E125:E126"/>
    <mergeCell ref="E132:E133"/>
    <mergeCell ref="B130:B131"/>
    <mergeCell ref="C130:C131"/>
    <mergeCell ref="D130:D131"/>
    <mergeCell ref="E130:E131"/>
    <mergeCell ref="E112:E113"/>
    <mergeCell ref="C122:C124"/>
    <mergeCell ref="D122:D124"/>
    <mergeCell ref="E122:E124"/>
    <mergeCell ref="B150:C150"/>
    <mergeCell ref="D145:D146"/>
    <mergeCell ref="A25:A26"/>
    <mergeCell ref="A40:A41"/>
    <mergeCell ref="B40:B41"/>
    <mergeCell ref="A42:A43"/>
    <mergeCell ref="B42:B43"/>
    <mergeCell ref="C112:C113"/>
    <mergeCell ref="D112:D113"/>
    <mergeCell ref="B132:B133"/>
    <mergeCell ref="C145:C146"/>
    <mergeCell ref="B122:B124"/>
    <mergeCell ref="B10:D10"/>
    <mergeCell ref="B12:D12"/>
    <mergeCell ref="C132:C133"/>
    <mergeCell ref="D132:D133"/>
    <mergeCell ref="B97:B98"/>
    <mergeCell ref="C97:C98"/>
    <mergeCell ref="D97:D98"/>
    <mergeCell ref="C110:C111"/>
    <mergeCell ref="E145:E146"/>
    <mergeCell ref="A156:A157"/>
    <mergeCell ref="D156:E157"/>
    <mergeCell ref="A45:A46"/>
    <mergeCell ref="A48:A49"/>
    <mergeCell ref="A97:A98"/>
    <mergeCell ref="B102:B104"/>
    <mergeCell ref="B110:B111"/>
    <mergeCell ref="B112:B113"/>
    <mergeCell ref="B145:B146"/>
  </mergeCells>
  <printOptions/>
  <pageMargins left="0.7" right="0.7" top="0.75" bottom="0.75" header="0.3" footer="0.3"/>
  <pageSetup horizontalDpi="600" verticalDpi="600" orientation="portrait" scale="70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Radinovic</dc:creator>
  <cp:keywords/>
  <dc:description/>
  <cp:lastModifiedBy>Tijana Radinovic</cp:lastModifiedBy>
  <cp:lastPrinted>2017-04-20T07:12:03Z</cp:lastPrinted>
  <dcterms:created xsi:type="dcterms:W3CDTF">2011-10-21T06:58:04Z</dcterms:created>
  <dcterms:modified xsi:type="dcterms:W3CDTF">2017-04-20T07:26:56Z</dcterms:modified>
  <cp:category/>
  <cp:version/>
  <cp:contentType/>
  <cp:contentStatus/>
</cp:coreProperties>
</file>