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<sst xmlns="http://schemas.openxmlformats.org/spreadsheetml/2006/main" count="414" uniqueCount="355">
  <si>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</si>
  <si>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</si>
  <si>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</si>
  <si>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</si>
  <si>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</si>
  <si>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</si>
  <si>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</si>
  <si>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</si>
  <si>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</si>
  <si>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</si>
  <si>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</si>
  <si>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</si>
  <si>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</si>
  <si>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</si>
  <si>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</si>
  <si>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</si>
  <si>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</si>
  <si>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</si>
  <si>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</si>
  <si>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</si>
  <si>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</si>
  <si>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</si>
  <si>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</si>
  <si>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</si>
  <si>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</si>
  <si>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</si>
  <si>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</si>
  <si>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</si>
  <si>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</si>
  <si>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</si>
  <si>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</si>
  <si>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</si>
  <si>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</si>
  <si>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</si>
  <si>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</si>
  <si>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</si>
  <si>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</si>
  <si>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</si>
  <si>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</si>
  <si>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</si>
  <si>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</si>
  <si>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</si>
  <si>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</si>
  <si>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</si>
  <si>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</si>
  <si>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</si>
  <si>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</si>
  <si>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</si>
  <si>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</si>
  <si>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</si>
  <si>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</si>
  <si>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</si>
  <si>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</si>
  <si>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</si>
  <si>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</si>
  <si>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</si>
  <si>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</si>
  <si>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</si>
  <si>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</si>
  <si>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</si>
  <si>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</si>
  <si>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</si>
  <si>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</si>
  <si>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</si>
  <si>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</si>
  <si>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</si>
  <si>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</si>
  <si>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</si>
  <si>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</si>
  <si>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</si>
  <si>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</si>
  <si>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</si>
  <si>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</si>
  <si>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</si>
  <si>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</si>
  <si>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</si>
  <si>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</si>
  <si>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</si>
  <si>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</si>
  <si>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</si>
  <si>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</si>
  <si>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</si>
  <si>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</si>
  <si>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</si>
  <si>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</si>
  <si>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</si>
  <si>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</si>
  <si>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</si>
  <si>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</si>
  <si>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</si>
  <si>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</si>
  <si>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</si>
  <si>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</si>
  <si>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</si>
  <si>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</si>
  <si>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</si>
  <si>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</si>
  <si>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</si>
  <si>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</si>
  <si>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</si>
  <si>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</si>
  <si>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</si>
  <si>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</si>
  <si>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</si>
  <si>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</si>
  <si>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</si>
  <si>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</si>
  <si>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</si>
  <si>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</si>
  <si>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</si>
  <si>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</si>
  <si>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</si>
  <si>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</si>
  <si>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</si>
  <si>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</si>
  <si>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</si>
  <si>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</si>
  <si>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</si>
  <si>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</si>
  <si>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</si>
  <si>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</si>
  <si>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</si>
  <si>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</si>
  <si>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</si>
  <si>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</si>
  <si>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</si>
  <si>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</si>
  <si>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</si>
  <si>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</si>
  <si>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</si>
  <si>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</si>
  <si>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</si>
  <si>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</si>
  <si>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</si>
  <si>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</si>
  <si>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</si>
  <si>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</si>
  <si>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</si>
  <si>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</si>
  <si>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</si>
  <si>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</si>
  <si>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</si>
  <si>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</si>
  <si>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</si>
  <si>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</si>
  <si>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</si>
  <si>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</si>
  <si>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</si>
  <si>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</si>
  <si>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</si>
  <si>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</si>
  <si>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</si>
  <si>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</si>
  <si>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</si>
  <si>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</si>
  <si>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</si>
  <si>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</si>
  <si>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</si>
  <si>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</si>
  <si>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</si>
  <si>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</si>
  <si>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</si>
  <si>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</si>
  <si>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</si>
  <si>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</si>
  <si>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</si>
  <si>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</si>
  <si>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</si>
  <si>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</si>
  <si>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</si>
  <si>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</si>
  <si>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</si>
  <si>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</si>
  <si>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</si>
  <si>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</si>
  <si>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</si>
  <si>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</si>
  <si>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</si>
  <si>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</si>
  <si>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</si>
  <si>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</si>
  <si>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</si>
  <si>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</si>
  <si>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</si>
  <si>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</si>
  <si>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</si>
  <si>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</si>
  <si>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</si>
  <si>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</si>
  <si>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</si>
  <si>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</si>
  <si>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</si>
  <si>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</si>
  <si>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</si>
  <si>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</si>
  <si>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</si>
  <si>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</si>
  <si>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</si>
  <si>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</si>
  <si>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</si>
  <si>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</si>
  <si>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</si>
  <si>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</si>
  <si>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</si>
  <si>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</si>
  <si>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</si>
  <si>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</si>
  <si>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</si>
  <si>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</si>
  <si>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</si>
  <si>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</si>
  <si>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</si>
  <si>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</si>
  <si>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</si>
  <si>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</si>
  <si>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</si>
  <si>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</si>
  <si>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</si>
  <si>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</si>
  <si>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</si>
  <si>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</si>
  <si>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</si>
  <si>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</si>
  <si>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</si>
  <si>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</si>
  <si>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</si>
  <si>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</si>
  <si>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</si>
  <si>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</si>
  <si>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</si>
  <si>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</si>
  <si>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</si>
  <si>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</si>
  <si>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</si>
  <si>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</si>
  <si>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</si>
  <si>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</si>
  <si>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</si>
  <si>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</si>
  <si>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</si>
  <si>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</si>
  <si>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</si>
  <si>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</si>
  <si>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</si>
  <si>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</si>
  <si>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</si>
  <si>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</si>
  <si>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</si>
  <si>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</si>
  <si>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</si>
  <si>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</si>
  <si>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</si>
  <si>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</si>
  <si>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</si>
  <si>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</si>
  <si>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</si>
  <si>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</si>
  <si>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</si>
  <si>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</si>
  <si>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</si>
  <si>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</si>
  <si>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</si>
  <si>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</si>
  <si>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</si>
  <si>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</si>
  <si>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</si>
  <si>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</si>
  <si>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</si>
  <si>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</si>
  <si>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</si>
  <si>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</si>
  <si>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</si>
  <si>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</si>
  <si>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</si>
  <si>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</si>
  <si>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</si>
  <si>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</si>
  <si>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</si>
  <si>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</si>
  <si>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</si>
  <si>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</si>
  <si>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</si>
  <si>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</si>
  <si>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</si>
  <si>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</si>
  <si>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</si>
  <si>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</si>
  <si>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</si>
  <si>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</si>
  <si>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</si>
  <si>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</si>
  <si>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</si>
  <si>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</si>
  <si>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</si>
  <si>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</si>
  <si>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</si>
  <si>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</si>
  <si>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</si>
  <si>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</si>
  <si>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</si>
  <si>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</si>
  <si>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</si>
  <si>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</si>
  <si>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</si>
  <si>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</si>
  <si>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</si>
  <si>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</si>
  <si>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</si>
  <si>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</si>
  <si>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</si>
  <si>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</si>
  <si>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</si>
  <si>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</si>
  <si>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</si>
  <si>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</si>
  <si>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</si>
  <si>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</si>
  <si>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</si>
  <si>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</si>
  <si>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</si>
  <si>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</si>
  <si>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</si>
  <si>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</si>
  <si>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</si>
  <si>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</si>
  <si>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</si>
  <si>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</si>
  <si>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</si>
  <si>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</si>
  <si>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</si>
  <si>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</si>
  <si>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</si>
  <si>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</si>
  <si>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</si>
  <si>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</si>
  <si>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</si>
  <si>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</si>
  <si>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</si>
  <si>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</si>
  <si>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</si>
  <si>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</si>
  <si>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</si>
  <si>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</si>
  <si>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</si>
  <si>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</si>
  <si>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</si>
  <si>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</si>
  <si>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</si>
  <si>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</si>
  <si>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</si>
  <si>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</si>
  <si>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</si>
  <si>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</si>
  <si>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od 01.01.2017. do 31.12.2017.</t>
  </si>
  <si>
    <t>Datum, 23.01.2017.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</si>
</sst>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4" fontId="49" fillId="0" borderId="0" xfId="0" applyNumberFormat="1" applyFont="1" applyAlignment="1" applyProtection="1">
      <alignment/>
      <protection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>
      <alignment wrapText="1"/>
    </xf>
    <xf numFmtId="4" fontId="49" fillId="0" borderId="0" xfId="0" applyNumberFormat="1" applyFont="1" applyAlignment="1" applyProtection="1">
      <alignment/>
      <protection locked="0"/>
    </xf>
    <xf numFmtId="49" fontId="49" fillId="0" borderId="10" xfId="0" applyNumberFormat="1" applyFont="1" applyBorder="1" applyAlignment="1">
      <alignment horizontal="center" wrapText="1"/>
    </xf>
    <xf numFmtId="4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0" fillId="34" borderId="10" xfId="0" applyFont="1" applyFill="1" applyBorder="1" applyAlignment="1">
      <alignment/>
    </xf>
    <xf numFmtId="0" fontId="49" fillId="34" borderId="10" xfId="0" applyFont="1" applyFill="1" applyBorder="1" applyAlignment="1" applyProtection="1">
      <alignment/>
      <protection locked="0"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50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9" fillId="35" borderId="0" xfId="0" applyFont="1" applyFill="1" applyAlignment="1">
      <alignment/>
    </xf>
    <xf numFmtId="0" fontId="49" fillId="0" borderId="10" xfId="0" applyFont="1" applyFill="1" applyBorder="1" applyAlignment="1" applyProtection="1">
      <alignment/>
      <protection locked="0"/>
    </xf>
    <xf numFmtId="43" fontId="49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50" fillId="34" borderId="10" xfId="0" applyNumberFormat="1" applyFont="1" applyFill="1" applyBorder="1" applyAlignment="1" applyProtection="1">
      <alignment/>
      <protection locked="0"/>
    </xf>
    <xf numFmtId="172" fontId="49" fillId="0" borderId="10" xfId="0" applyNumberFormat="1" applyFont="1" applyBorder="1" applyAlignment="1" applyProtection="1">
      <alignment/>
      <protection locked="0"/>
    </xf>
    <xf numFmtId="172" fontId="49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9" fillId="0" borderId="0" xfId="0" applyFont="1" applyFill="1" applyAlignment="1">
      <alignment/>
    </xf>
    <xf numFmtId="3" fontId="4" fillId="0" borderId="11" xfId="59" applyNumberFormat="1" applyFont="1" applyFill="1" applyBorder="1">
      <alignment/>
      <protection/>
    </xf>
    <xf numFmtId="3" fontId="49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 horizontal="center"/>
    </xf>
    <xf numFmtId="4" fontId="50" fillId="34" borderId="10" xfId="0" applyNumberFormat="1" applyFont="1" applyFill="1" applyBorder="1" applyAlignment="1" applyProtection="1">
      <alignment/>
      <protection locked="0"/>
    </xf>
    <xf numFmtId="4" fontId="49" fillId="0" borderId="10" xfId="0" applyNumberFormat="1" applyFont="1" applyBorder="1" applyAlignment="1" applyProtection="1">
      <alignment/>
      <protection locked="0"/>
    </xf>
    <xf numFmtId="4" fontId="49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0" borderId="0" xfId="57" applyNumberFormat="1" applyFont="1">
      <alignment/>
      <protection/>
    </xf>
    <xf numFmtId="2" fontId="49" fillId="0" borderId="0" xfId="0" applyNumberFormat="1" applyFont="1" applyAlignment="1">
      <alignment/>
    </xf>
    <xf numFmtId="172" fontId="2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 wrapText="1"/>
    </xf>
    <xf numFmtId="172" fontId="2" fillId="34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172" fontId="49" fillId="0" borderId="0" xfId="0" applyNumberFormat="1" applyFont="1" applyAlignment="1">
      <alignment/>
    </xf>
    <xf numFmtId="0" fontId="49" fillId="0" borderId="0" xfId="0" applyFont="1" applyAlignment="1" applyProtection="1">
      <alignment horizontal="left"/>
      <protection locked="0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 applyProtection="1">
      <alignment horizontal="center"/>
      <protection/>
    </xf>
    <xf numFmtId="0" fontId="49" fillId="0" borderId="10" xfId="0" applyFont="1" applyBorder="1" applyAlignment="1">
      <alignment horizontal="center"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left"/>
      <protection locked="0"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8515625" style="3" bestFit="1" customWidth="1"/>
    <col min="9" max="9" width="12.00390625" style="3" customWidth="1"/>
    <col min="10" max="10" width="9.140625" style="3" customWidth="1"/>
    <col min="11" max="11" width="10.00390625" style="3" bestFit="1" customWidth="1"/>
    <col min="12" max="16384" width="9.140625" style="3" customWidth="1"/>
  </cols>
  <sheetData>
    <row r="1" spans="1:5" ht="12.75">
      <c r="A1" s="141" t="s">
        <v>142</v>
      </c>
      <c r="B1" s="141"/>
      <c r="C1" s="1"/>
      <c r="D1" s="2"/>
      <c r="E1" s="1"/>
    </row>
    <row r="2" spans="1:5" ht="12.75">
      <c r="A2" s="141" t="s">
        <v>0</v>
      </c>
      <c r="B2" s="141"/>
      <c r="C2" s="1"/>
      <c r="D2" s="2"/>
      <c r="E2" s="1"/>
    </row>
    <row r="3" spans="1:5" ht="12.75">
      <c r="A3" s="141" t="s">
        <v>1</v>
      </c>
      <c r="B3" s="141"/>
      <c r="C3" s="1"/>
      <c r="D3" s="2"/>
      <c r="E3" s="1"/>
    </row>
    <row r="4" spans="1:5" ht="12.75">
      <c r="A4" s="141" t="s">
        <v>2</v>
      </c>
      <c r="B4" s="141"/>
      <c r="C4" s="1"/>
      <c r="D4" s="2"/>
      <c r="E4" s="1"/>
    </row>
    <row r="5" spans="1:5" ht="12.75">
      <c r="A5" s="138" t="s">
        <v>3</v>
      </c>
      <c r="B5" s="138"/>
      <c r="C5" s="138"/>
      <c r="D5" s="138"/>
      <c r="E5" s="138"/>
    </row>
    <row r="6" spans="1:5" ht="12.75">
      <c r="A6" s="140" t="s">
        <v>353</v>
      </c>
      <c r="B6" s="140"/>
      <c r="C6" s="140"/>
      <c r="D6" s="140"/>
      <c r="E6" s="140"/>
    </row>
    <row r="7" spans="1:5" ht="12.75">
      <c r="A7" s="138" t="s">
        <v>4</v>
      </c>
      <c r="B7" s="138"/>
      <c r="C7" s="138"/>
      <c r="D7" s="138"/>
      <c r="E7" s="138"/>
    </row>
    <row r="8" spans="1:5" ht="12.75">
      <c r="A8" s="137" t="s">
        <v>5</v>
      </c>
      <c r="B8" s="137" t="s">
        <v>6</v>
      </c>
      <c r="C8" s="137" t="s">
        <v>7</v>
      </c>
      <c r="D8" s="137" t="s">
        <v>8</v>
      </c>
      <c r="E8" s="137"/>
    </row>
    <row r="9" spans="1:5" ht="12.75">
      <c r="A9" s="137"/>
      <c r="B9" s="137"/>
      <c r="C9" s="137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99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0">
        <f>+D12+D13+D14+D15</f>
        <v>6734.4100000000035</v>
      </c>
      <c r="E11" s="82"/>
    </row>
    <row r="12" spans="1:5" ht="12" customHeight="1">
      <c r="A12" s="7" t="s">
        <v>13</v>
      </c>
      <c r="B12" s="8" t="s">
        <v>14</v>
      </c>
      <c r="C12" s="9"/>
      <c r="D12" s="101"/>
      <c r="E12" s="83"/>
    </row>
    <row r="13" spans="1:5" ht="12" customHeight="1">
      <c r="A13" s="7" t="s">
        <v>15</v>
      </c>
      <c r="B13" s="8" t="s">
        <v>16</v>
      </c>
      <c r="C13" s="9"/>
      <c r="D13" s="101">
        <v>122218.74</v>
      </c>
      <c r="E13" s="83"/>
    </row>
    <row r="14" spans="1:5" ht="12" customHeight="1">
      <c r="A14" s="7" t="s">
        <v>17</v>
      </c>
      <c r="B14" s="10" t="s">
        <v>18</v>
      </c>
      <c r="C14" s="9"/>
      <c r="D14" s="101"/>
      <c r="E14" s="83"/>
    </row>
    <row r="15" spans="1:5" ht="12" customHeight="1">
      <c r="A15" s="7" t="s">
        <v>19</v>
      </c>
      <c r="B15" s="8" t="s">
        <v>20</v>
      </c>
      <c r="C15" s="9"/>
      <c r="D15" s="101">
        <v>-115484.33</v>
      </c>
      <c r="E15" s="83"/>
    </row>
    <row r="16" spans="1:5" ht="12" customHeight="1">
      <c r="A16" s="7" t="s">
        <v>11</v>
      </c>
      <c r="B16" s="43" t="s">
        <v>21</v>
      </c>
      <c r="C16" s="42"/>
      <c r="D16" s="100">
        <f>+D17+D18+D19+D20+D21</f>
        <v>98852.76999999997</v>
      </c>
      <c r="E16" s="82"/>
    </row>
    <row r="17" spans="1:5" ht="12" customHeight="1">
      <c r="A17" s="7" t="s">
        <v>22</v>
      </c>
      <c r="B17" s="8" t="s">
        <v>23</v>
      </c>
      <c r="C17" s="9"/>
      <c r="D17" s="101">
        <v>2246.8</v>
      </c>
      <c r="E17" s="83"/>
    </row>
    <row r="18" spans="1:5" ht="12" customHeight="1">
      <c r="A18" s="7" t="s">
        <v>24</v>
      </c>
      <c r="B18" s="8" t="s">
        <v>25</v>
      </c>
      <c r="C18" s="9"/>
      <c r="D18" s="101">
        <v>166859.55</v>
      </c>
      <c r="E18" s="83"/>
    </row>
    <row r="19" spans="1:5" ht="12" customHeight="1">
      <c r="A19" s="7" t="s">
        <v>26</v>
      </c>
      <c r="B19" s="10" t="s">
        <v>27</v>
      </c>
      <c r="C19" s="9"/>
      <c r="D19" s="101"/>
      <c r="E19" s="83"/>
    </row>
    <row r="20" spans="1:5" ht="12" customHeight="1">
      <c r="A20" s="7" t="s">
        <v>28</v>
      </c>
      <c r="B20" s="10" t="s">
        <v>29</v>
      </c>
      <c r="C20" s="9"/>
      <c r="D20" s="101"/>
      <c r="E20" s="83"/>
    </row>
    <row r="21" spans="1:5" ht="12" customHeight="1">
      <c r="A21" s="7" t="s">
        <v>30</v>
      </c>
      <c r="B21" s="10" t="s">
        <v>31</v>
      </c>
      <c r="C21" s="9"/>
      <c r="D21" s="101">
        <v>-70253.58</v>
      </c>
      <c r="E21" s="83"/>
    </row>
    <row r="22" spans="1:5" ht="12" customHeight="1">
      <c r="A22" s="7" t="s">
        <v>11</v>
      </c>
      <c r="B22" s="41" t="s">
        <v>32</v>
      </c>
      <c r="C22" s="42"/>
      <c r="D22" s="100">
        <f>+D24</f>
        <v>9588515.02</v>
      </c>
      <c r="E22" s="82"/>
    </row>
    <row r="23" spans="1:5" ht="12" customHeight="1">
      <c r="A23" s="7" t="s">
        <v>11</v>
      </c>
      <c r="B23" s="8" t="s">
        <v>33</v>
      </c>
      <c r="C23" s="9"/>
      <c r="D23" s="101">
        <f>+D24</f>
        <v>9588515.02</v>
      </c>
      <c r="E23" s="84"/>
    </row>
    <row r="24" spans="1:7" ht="12" customHeight="1">
      <c r="A24" s="12"/>
      <c r="B24" s="8" t="s">
        <v>34</v>
      </c>
      <c r="C24" s="9"/>
      <c r="D24" s="101">
        <v>9588515.02</v>
      </c>
      <c r="E24" s="83"/>
      <c r="G24" s="18"/>
    </row>
    <row r="25" spans="1:5" ht="12" customHeight="1">
      <c r="A25" s="12" t="s">
        <v>35</v>
      </c>
      <c r="B25" s="8" t="s">
        <v>36</v>
      </c>
      <c r="C25" s="9"/>
      <c r="D25" s="102"/>
      <c r="E25" s="84"/>
    </row>
    <row r="26" spans="1:5" ht="12" customHeight="1">
      <c r="A26" s="12" t="s">
        <v>37</v>
      </c>
      <c r="B26" s="8" t="s">
        <v>38</v>
      </c>
      <c r="C26" s="9"/>
      <c r="D26" s="101"/>
      <c r="E26" s="83"/>
    </row>
    <row r="27" spans="1:5" ht="12" customHeight="1">
      <c r="A27" s="12" t="s">
        <v>39</v>
      </c>
      <c r="B27" s="8" t="s">
        <v>40</v>
      </c>
      <c r="C27" s="9"/>
      <c r="D27" s="101"/>
      <c r="E27" s="83"/>
    </row>
    <row r="28" spans="1:5" ht="12" customHeight="1">
      <c r="A28" s="12" t="s">
        <v>41</v>
      </c>
      <c r="B28" s="8" t="s">
        <v>42</v>
      </c>
      <c r="C28" s="9"/>
      <c r="D28" s="101"/>
      <c r="E28" s="83"/>
    </row>
    <row r="29" spans="1:5" ht="12" customHeight="1">
      <c r="A29" s="12" t="s">
        <v>43</v>
      </c>
      <c r="B29" s="10" t="s">
        <v>44</v>
      </c>
      <c r="C29" s="9"/>
      <c r="D29" s="101"/>
      <c r="E29" s="83"/>
    </row>
    <row r="30" spans="1:5" ht="12" customHeight="1">
      <c r="A30" s="7" t="s">
        <v>45</v>
      </c>
      <c r="B30" s="8" t="s">
        <v>46</v>
      </c>
      <c r="C30" s="9"/>
      <c r="D30" s="101"/>
      <c r="E30" s="83"/>
    </row>
    <row r="31" spans="1:5" ht="12" customHeight="1">
      <c r="A31" s="7" t="s">
        <v>47</v>
      </c>
      <c r="B31" s="8" t="s">
        <v>48</v>
      </c>
      <c r="C31" s="9"/>
      <c r="D31" s="101"/>
      <c r="E31" s="83"/>
    </row>
    <row r="32" spans="1:5" ht="12" customHeight="1">
      <c r="A32" s="12" t="s">
        <v>49</v>
      </c>
      <c r="B32" s="8" t="s">
        <v>50</v>
      </c>
      <c r="C32" s="9"/>
      <c r="D32" s="101"/>
      <c r="E32" s="83"/>
    </row>
    <row r="33" spans="1:5" ht="12" customHeight="1">
      <c r="A33" s="12" t="s">
        <v>51</v>
      </c>
      <c r="B33" s="8" t="s">
        <v>52</v>
      </c>
      <c r="C33" s="9"/>
      <c r="D33" s="101"/>
      <c r="E33" s="83"/>
    </row>
    <row r="34" spans="1:5" ht="12" customHeight="1">
      <c r="A34" s="12" t="s">
        <v>53</v>
      </c>
      <c r="B34" s="8" t="s">
        <v>54</v>
      </c>
      <c r="C34" s="9"/>
      <c r="D34" s="101"/>
      <c r="E34" s="83"/>
    </row>
    <row r="35" spans="1:5" ht="12" customHeight="1">
      <c r="A35" s="7" t="s">
        <v>11</v>
      </c>
      <c r="B35" s="10" t="s">
        <v>55</v>
      </c>
      <c r="C35" s="9"/>
      <c r="D35" s="101"/>
      <c r="E35" s="83"/>
    </row>
    <row r="36" spans="1:5" ht="12" customHeight="1">
      <c r="A36" s="12" t="s">
        <v>56</v>
      </c>
      <c r="B36" s="10" t="s">
        <v>57</v>
      </c>
      <c r="C36" s="9"/>
      <c r="D36" s="101"/>
      <c r="E36" s="83"/>
    </row>
    <row r="37" spans="1:5" ht="12" customHeight="1">
      <c r="A37" s="7" t="s">
        <v>58</v>
      </c>
      <c r="B37" s="10" t="s">
        <v>59</v>
      </c>
      <c r="C37" s="9"/>
      <c r="D37" s="101"/>
      <c r="E37" s="83"/>
    </row>
    <row r="38" spans="1:5" ht="12" customHeight="1">
      <c r="A38" s="7" t="s">
        <v>60</v>
      </c>
      <c r="B38" s="10" t="s">
        <v>61</v>
      </c>
      <c r="C38" s="9"/>
      <c r="D38" s="101"/>
      <c r="E38" s="83"/>
    </row>
    <row r="39" spans="1:5" ht="12" customHeight="1">
      <c r="A39" s="7" t="s">
        <v>11</v>
      </c>
      <c r="B39" s="41" t="s">
        <v>62</v>
      </c>
      <c r="C39" s="42"/>
      <c r="D39" s="100">
        <f>+D41+D42</f>
        <v>751430.25</v>
      </c>
      <c r="E39" s="82"/>
    </row>
    <row r="40" spans="1:5" ht="12" customHeight="1">
      <c r="A40" s="7" t="s">
        <v>63</v>
      </c>
      <c r="B40" s="8" t="s">
        <v>64</v>
      </c>
      <c r="C40" s="9"/>
      <c r="D40" s="101"/>
      <c r="E40" s="83"/>
    </row>
    <row r="41" spans="1:5" ht="12" customHeight="1">
      <c r="A41" s="7" t="s">
        <v>65</v>
      </c>
      <c r="B41" s="8" t="s">
        <v>66</v>
      </c>
      <c r="C41" s="9"/>
      <c r="D41" s="101">
        <v>751430.25</v>
      </c>
      <c r="E41" s="83"/>
    </row>
    <row r="42" spans="1:5" ht="12" customHeight="1">
      <c r="A42" s="7">
        <v>186</v>
      </c>
      <c r="B42" s="8" t="s">
        <v>67</v>
      </c>
      <c r="C42" s="9"/>
      <c r="D42" s="101"/>
      <c r="E42" s="83"/>
    </row>
    <row r="43" spans="1:5" ht="12" customHeight="1">
      <c r="A43" s="7" t="s">
        <v>11</v>
      </c>
      <c r="B43" s="41" t="s">
        <v>68</v>
      </c>
      <c r="C43" s="42"/>
      <c r="D43" s="100">
        <f>+D44+D45+D52</f>
        <v>278363.03010003164</v>
      </c>
      <c r="E43" s="82"/>
    </row>
    <row r="44" spans="1:5" ht="12" customHeight="1">
      <c r="A44" s="7">
        <v>11</v>
      </c>
      <c r="B44" s="8" t="s">
        <v>69</v>
      </c>
      <c r="C44" s="70"/>
      <c r="D44" s="102">
        <v>152033.15000000107</v>
      </c>
      <c r="E44" s="84"/>
    </row>
    <row r="45" spans="1:5" ht="12" customHeight="1">
      <c r="A45" s="7" t="s">
        <v>11</v>
      </c>
      <c r="B45" s="8" t="s">
        <v>70</v>
      </c>
      <c r="C45" s="70"/>
      <c r="D45" s="102">
        <f>+D46+D47+D48+D49+D50+D51</f>
        <v>126329.8801000306</v>
      </c>
      <c r="E45" s="84"/>
    </row>
    <row r="46" spans="1:5" ht="12" customHeight="1">
      <c r="A46" s="7">
        <v>12</v>
      </c>
      <c r="B46" s="8" t="s">
        <v>71</v>
      </c>
      <c r="C46" s="70"/>
      <c r="D46" s="102">
        <v>80883.61000003059</v>
      </c>
      <c r="E46" s="84"/>
    </row>
    <row r="47" spans="1:5" ht="12" customHeight="1">
      <c r="A47" s="7">
        <v>13</v>
      </c>
      <c r="B47" s="8" t="s">
        <v>72</v>
      </c>
      <c r="C47" s="70"/>
      <c r="D47" s="102">
        <v>0</v>
      </c>
      <c r="E47" s="84"/>
    </row>
    <row r="48" spans="1:5" ht="12" customHeight="1">
      <c r="A48" s="7">
        <v>14</v>
      </c>
      <c r="B48" s="8" t="s">
        <v>73</v>
      </c>
      <c r="C48" s="9"/>
      <c r="D48" s="101">
        <v>10777.99</v>
      </c>
      <c r="E48" s="83"/>
    </row>
    <row r="49" spans="1:5" ht="12" customHeight="1">
      <c r="A49" s="7">
        <v>15</v>
      </c>
      <c r="B49" s="8" t="s">
        <v>74</v>
      </c>
      <c r="C49" s="9"/>
      <c r="D49" s="101">
        <v>0</v>
      </c>
      <c r="E49" s="83"/>
    </row>
    <row r="50" spans="1:5" ht="12" customHeight="1">
      <c r="A50" s="7">
        <v>16</v>
      </c>
      <c r="B50" s="8" t="s">
        <v>75</v>
      </c>
      <c r="C50" s="9"/>
      <c r="D50" s="101">
        <v>0</v>
      </c>
      <c r="E50" s="83"/>
    </row>
    <row r="51" spans="1:5" ht="12" customHeight="1">
      <c r="A51" s="7">
        <v>17</v>
      </c>
      <c r="B51" s="8" t="s">
        <v>76</v>
      </c>
      <c r="C51" s="9"/>
      <c r="D51" s="101">
        <v>34668.280099999996</v>
      </c>
      <c r="E51" s="83"/>
    </row>
    <row r="52" spans="1:5" ht="12" customHeight="1">
      <c r="A52" s="12" t="s">
        <v>77</v>
      </c>
      <c r="B52" s="8" t="s">
        <v>78</v>
      </c>
      <c r="C52" s="9"/>
      <c r="D52" s="101">
        <v>0</v>
      </c>
      <c r="E52" s="83"/>
    </row>
    <row r="53" spans="1:5" ht="12" customHeight="1">
      <c r="A53" s="12" t="s">
        <v>79</v>
      </c>
      <c r="B53" s="41" t="s">
        <v>80</v>
      </c>
      <c r="C53" s="42"/>
      <c r="D53" s="100">
        <v>0</v>
      </c>
      <c r="E53" s="82"/>
    </row>
    <row r="54" spans="1:5" ht="12" customHeight="1">
      <c r="A54" s="7" t="s">
        <v>11</v>
      </c>
      <c r="B54" s="41" t="s">
        <v>81</v>
      </c>
      <c r="C54" s="44"/>
      <c r="D54" s="100">
        <f>+D55+D56</f>
        <v>325228.2604999998</v>
      </c>
      <c r="E54" s="82"/>
    </row>
    <row r="55" spans="1:5" ht="12" customHeight="1">
      <c r="A55" s="7">
        <v>192</v>
      </c>
      <c r="B55" s="8" t="s">
        <v>82</v>
      </c>
      <c r="C55" s="9"/>
      <c r="D55" s="101">
        <v>0</v>
      </c>
      <c r="E55" s="83"/>
    </row>
    <row r="56" spans="1:5" ht="12" customHeight="1">
      <c r="A56" s="12" t="s">
        <v>83</v>
      </c>
      <c r="B56" s="8" t="s">
        <v>84</v>
      </c>
      <c r="C56" s="9"/>
      <c r="D56" s="101">
        <v>325228.2604999998</v>
      </c>
      <c r="E56" s="83"/>
    </row>
    <row r="57" spans="1:5" ht="12" customHeight="1">
      <c r="A57" s="7"/>
      <c r="B57" s="41" t="s">
        <v>85</v>
      </c>
      <c r="C57" s="42"/>
      <c r="D57" s="100">
        <v>13868.18</v>
      </c>
      <c r="E57" s="82"/>
    </row>
    <row r="58" spans="1:9" ht="12" customHeight="1">
      <c r="A58" s="7"/>
      <c r="B58" s="41" t="s">
        <v>86</v>
      </c>
      <c r="C58" s="44"/>
      <c r="D58" s="100">
        <f>+D11+D16+D22+D39+D43+D53+D57+D54</f>
        <v>11062991.920600029</v>
      </c>
      <c r="E58" s="82"/>
      <c r="G58" s="71"/>
      <c r="H58" s="18"/>
      <c r="I58" s="18"/>
    </row>
    <row r="59" spans="1:5" ht="12" customHeight="1">
      <c r="A59" s="139" t="s">
        <v>87</v>
      </c>
      <c r="B59" s="139"/>
      <c r="C59" s="139"/>
      <c r="D59" s="139"/>
      <c r="E59" s="139"/>
    </row>
    <row r="60" spans="1:5" ht="12" customHeight="1">
      <c r="A60" s="137" t="s">
        <v>5</v>
      </c>
      <c r="B60" s="137" t="s">
        <v>6</v>
      </c>
      <c r="C60" s="137" t="s">
        <v>7</v>
      </c>
      <c r="D60" s="137" t="s">
        <v>8</v>
      </c>
      <c r="E60" s="137"/>
    </row>
    <row r="61" spans="1:5" ht="12" customHeight="1">
      <c r="A61" s="137"/>
      <c r="B61" s="137"/>
      <c r="C61" s="137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99">
        <v>4</v>
      </c>
      <c r="E62" s="6">
        <v>5</v>
      </c>
    </row>
    <row r="63" spans="1:5" ht="12" customHeight="1">
      <c r="A63" s="6" t="s">
        <v>11</v>
      </c>
      <c r="B63" s="41" t="s">
        <v>88</v>
      </c>
      <c r="C63" s="42"/>
      <c r="D63" s="100">
        <f>+D64+D654</f>
        <v>5225837.12</v>
      </c>
      <c r="E63" s="82"/>
    </row>
    <row r="64" spans="1:5" ht="12" customHeight="1">
      <c r="A64" s="6">
        <v>900</v>
      </c>
      <c r="B64" s="8" t="s">
        <v>89</v>
      </c>
      <c r="C64" s="9"/>
      <c r="D64" s="101">
        <v>5225837.12</v>
      </c>
      <c r="E64" s="83"/>
    </row>
    <row r="65" spans="1:5" ht="12" customHeight="1">
      <c r="A65" s="6">
        <v>901</v>
      </c>
      <c r="B65" s="8" t="s">
        <v>90</v>
      </c>
      <c r="C65" s="9"/>
      <c r="D65" s="101"/>
      <c r="E65" s="83"/>
    </row>
    <row r="66" spans="1:5" ht="12" customHeight="1">
      <c r="A66" s="6" t="s">
        <v>11</v>
      </c>
      <c r="B66" s="41" t="s">
        <v>91</v>
      </c>
      <c r="C66" s="42"/>
      <c r="D66" s="100">
        <f>+D67+D68+D73+D74+D75</f>
        <v>-1744422.17</v>
      </c>
      <c r="E66" s="82"/>
    </row>
    <row r="67" spans="1:5" ht="12" customHeight="1">
      <c r="A67" s="6">
        <v>910</v>
      </c>
      <c r="B67" s="8" t="s">
        <v>92</v>
      </c>
      <c r="C67" s="9"/>
      <c r="D67" s="101"/>
      <c r="E67" s="83"/>
    </row>
    <row r="68" spans="1:5" ht="12" customHeight="1">
      <c r="A68" s="6">
        <v>911</v>
      </c>
      <c r="B68" s="8" t="s">
        <v>93</v>
      </c>
      <c r="C68" s="9"/>
      <c r="D68" s="101"/>
      <c r="E68" s="83"/>
    </row>
    <row r="69" spans="1:5" ht="12" customHeight="1">
      <c r="A69" s="6" t="s">
        <v>11</v>
      </c>
      <c r="B69" s="8" t="s">
        <v>94</v>
      </c>
      <c r="C69" s="9"/>
      <c r="D69" s="101"/>
      <c r="E69" s="83"/>
    </row>
    <row r="70" spans="1:5" ht="12" customHeight="1">
      <c r="A70" s="6" t="s">
        <v>11</v>
      </c>
      <c r="B70" s="8" t="s">
        <v>95</v>
      </c>
      <c r="C70" s="9"/>
      <c r="D70" s="101"/>
      <c r="E70" s="83"/>
    </row>
    <row r="71" spans="1:5" ht="12" customHeight="1">
      <c r="A71" s="6" t="s">
        <v>11</v>
      </c>
      <c r="B71" s="8" t="s">
        <v>96</v>
      </c>
      <c r="C71" s="9"/>
      <c r="D71" s="101"/>
      <c r="E71" s="83"/>
    </row>
    <row r="72" spans="1:5" ht="12" customHeight="1">
      <c r="A72" s="6" t="s">
        <v>11</v>
      </c>
      <c r="B72" s="8" t="s">
        <v>97</v>
      </c>
      <c r="C72" s="9"/>
      <c r="D72" s="101"/>
      <c r="E72" s="83"/>
    </row>
    <row r="73" spans="1:5" ht="12" customHeight="1">
      <c r="A73" s="6">
        <v>919</v>
      </c>
      <c r="B73" s="8" t="s">
        <v>98</v>
      </c>
      <c r="C73" s="9"/>
      <c r="D73" s="101"/>
      <c r="E73" s="83"/>
    </row>
    <row r="74" spans="1:5" ht="12" customHeight="1">
      <c r="A74" s="6" t="s">
        <v>99</v>
      </c>
      <c r="B74" s="8" t="s">
        <v>100</v>
      </c>
      <c r="C74" s="9"/>
      <c r="D74" s="101"/>
      <c r="E74" s="83"/>
    </row>
    <row r="75" spans="1:7" ht="12" customHeight="1">
      <c r="A75" s="6" t="s">
        <v>11</v>
      </c>
      <c r="B75" s="8" t="s">
        <v>101</v>
      </c>
      <c r="C75" s="9"/>
      <c r="D75" s="101">
        <f>+D76+D77</f>
        <v>-1744422.17</v>
      </c>
      <c r="E75" s="83"/>
      <c r="G75" s="18"/>
    </row>
    <row r="76" spans="1:5" ht="12" customHeight="1">
      <c r="A76" s="6" t="s">
        <v>102</v>
      </c>
      <c r="B76" s="8" t="s">
        <v>103</v>
      </c>
      <c r="C76" s="9"/>
      <c r="D76" s="101">
        <v>-1884478.72</v>
      </c>
      <c r="E76" s="83"/>
    </row>
    <row r="77" spans="1:5" ht="12" customHeight="1">
      <c r="A77" s="6" t="s">
        <v>104</v>
      </c>
      <c r="B77" s="8" t="s">
        <v>105</v>
      </c>
      <c r="C77" s="70"/>
      <c r="D77" s="102">
        <v>140056.55</v>
      </c>
      <c r="E77" s="84"/>
    </row>
    <row r="78" spans="1:5" ht="12" customHeight="1">
      <c r="A78" s="6" t="s">
        <v>11</v>
      </c>
      <c r="B78" s="41" t="s">
        <v>106</v>
      </c>
      <c r="C78" s="42"/>
      <c r="D78" s="100">
        <f>+D79+D86+D91</f>
        <v>7136015.35</v>
      </c>
      <c r="E78" s="82"/>
    </row>
    <row r="79" spans="1:5" ht="12" customHeight="1">
      <c r="A79" s="6" t="s">
        <v>11</v>
      </c>
      <c r="B79" s="8" t="s">
        <v>107</v>
      </c>
      <c r="C79" s="9"/>
      <c r="D79" s="101">
        <f>+D80+D81+D82</f>
        <v>69111.85</v>
      </c>
      <c r="E79" s="83"/>
    </row>
    <row r="80" spans="1:5" ht="12" customHeight="1">
      <c r="A80" s="6">
        <v>980</v>
      </c>
      <c r="B80" s="8" t="s">
        <v>108</v>
      </c>
      <c r="C80" s="9"/>
      <c r="D80" s="102">
        <v>25175.76</v>
      </c>
      <c r="E80" s="84"/>
    </row>
    <row r="81" spans="1:5" ht="12" customHeight="1">
      <c r="A81" s="6">
        <v>982</v>
      </c>
      <c r="B81" s="8" t="s">
        <v>109</v>
      </c>
      <c r="C81" s="9"/>
      <c r="D81" s="102">
        <v>31002.74</v>
      </c>
      <c r="E81" s="84"/>
    </row>
    <row r="82" spans="1:5" ht="12" customHeight="1">
      <c r="A82" s="6">
        <v>983</v>
      </c>
      <c r="B82" s="8" t="s">
        <v>110</v>
      </c>
      <c r="C82" s="9"/>
      <c r="D82" s="102">
        <v>12933.35</v>
      </c>
      <c r="E82" s="84"/>
    </row>
    <row r="83" spans="1:5" ht="12" customHeight="1">
      <c r="A83" s="6">
        <v>984</v>
      </c>
      <c r="B83" s="8" t="s">
        <v>111</v>
      </c>
      <c r="C83" s="9"/>
      <c r="D83" s="102"/>
      <c r="E83" s="84"/>
    </row>
    <row r="84" spans="1:5" ht="12" customHeight="1">
      <c r="A84" s="6">
        <v>985</v>
      </c>
      <c r="B84" s="8" t="s">
        <v>112</v>
      </c>
      <c r="C84" s="9"/>
      <c r="D84" s="102"/>
      <c r="E84" s="84"/>
    </row>
    <row r="85" spans="1:5" ht="12" customHeight="1">
      <c r="A85" s="15" t="s">
        <v>113</v>
      </c>
      <c r="B85" s="8" t="s">
        <v>114</v>
      </c>
      <c r="C85" s="9"/>
      <c r="D85" s="102"/>
      <c r="E85" s="84"/>
    </row>
    <row r="86" spans="1:5" ht="12" customHeight="1">
      <c r="A86" s="6" t="s">
        <v>11</v>
      </c>
      <c r="B86" s="8" t="s">
        <v>115</v>
      </c>
      <c r="C86" s="9"/>
      <c r="D86" s="101">
        <f>+D87+D91+D90+D92</f>
        <v>7066903.5</v>
      </c>
      <c r="E86" s="83"/>
    </row>
    <row r="87" spans="1:5" ht="12" customHeight="1">
      <c r="A87" s="6">
        <v>970</v>
      </c>
      <c r="B87" s="8" t="s">
        <v>116</v>
      </c>
      <c r="C87" s="9"/>
      <c r="D87" s="101">
        <v>6750709.87</v>
      </c>
      <c r="E87" s="83"/>
    </row>
    <row r="88" spans="1:5" ht="12" customHeight="1">
      <c r="A88" s="6">
        <v>971</v>
      </c>
      <c r="B88" s="10" t="s">
        <v>117</v>
      </c>
      <c r="C88" s="9"/>
      <c r="D88" s="101"/>
      <c r="E88" s="83"/>
    </row>
    <row r="89" spans="1:5" ht="12" customHeight="1">
      <c r="A89" s="6">
        <v>972.973</v>
      </c>
      <c r="B89" s="10" t="s">
        <v>118</v>
      </c>
      <c r="C89" s="9"/>
      <c r="D89" s="101"/>
      <c r="E89" s="83"/>
    </row>
    <row r="90" spans="1:5" ht="12" customHeight="1">
      <c r="A90" s="6">
        <v>974</v>
      </c>
      <c r="B90" s="8" t="s">
        <v>119</v>
      </c>
      <c r="C90" s="9"/>
      <c r="D90" s="101">
        <v>313829.73</v>
      </c>
      <c r="E90" s="83"/>
    </row>
    <row r="91" spans="1:5" ht="12" customHeight="1">
      <c r="A91" s="6" t="s">
        <v>11</v>
      </c>
      <c r="B91" s="8" t="s">
        <v>120</v>
      </c>
      <c r="C91" s="9"/>
      <c r="D91" s="101"/>
      <c r="E91" s="83"/>
    </row>
    <row r="92" spans="1:5" ht="12" customHeight="1">
      <c r="A92" s="6">
        <v>960</v>
      </c>
      <c r="B92" s="8" t="s">
        <v>121</v>
      </c>
      <c r="C92" s="9"/>
      <c r="D92" s="101">
        <v>2363.9</v>
      </c>
      <c r="E92" s="83"/>
    </row>
    <row r="93" spans="1:5" ht="12" customHeight="1">
      <c r="A93" s="16">
        <v>961962963967</v>
      </c>
      <c r="B93" s="8" t="s">
        <v>122</v>
      </c>
      <c r="C93" s="9"/>
      <c r="D93" s="101"/>
      <c r="E93" s="83"/>
    </row>
    <row r="94" spans="1:5" ht="12" customHeight="1">
      <c r="A94" s="6" t="s">
        <v>11</v>
      </c>
      <c r="B94" s="41" t="s">
        <v>123</v>
      </c>
      <c r="C94" s="42"/>
      <c r="D94" s="100">
        <f>+D95+D96+D97+D98+D99+D100+D101</f>
        <v>335121.3810999994</v>
      </c>
      <c r="E94" s="82"/>
    </row>
    <row r="95" spans="1:5" ht="12" customHeight="1">
      <c r="A95" s="6">
        <v>22</v>
      </c>
      <c r="B95" s="8" t="s">
        <v>124</v>
      </c>
      <c r="C95" s="9"/>
      <c r="D95" s="101">
        <v>66731.0407000004</v>
      </c>
      <c r="E95" s="83"/>
    </row>
    <row r="96" spans="1:5" ht="12" customHeight="1">
      <c r="A96" s="6">
        <v>23</v>
      </c>
      <c r="B96" s="8" t="s">
        <v>125</v>
      </c>
      <c r="C96" s="9"/>
      <c r="D96" s="125">
        <v>0.02</v>
      </c>
      <c r="E96" s="83"/>
    </row>
    <row r="97" spans="1:5" ht="12" customHeight="1">
      <c r="A97" s="6">
        <v>24</v>
      </c>
      <c r="B97" s="8" t="s">
        <v>126</v>
      </c>
      <c r="C97" s="9"/>
      <c r="D97" s="101">
        <v>0</v>
      </c>
      <c r="E97" s="83"/>
    </row>
    <row r="98" spans="1:5" ht="12" customHeight="1">
      <c r="A98" s="6">
        <v>25</v>
      </c>
      <c r="B98" s="8" t="s">
        <v>127</v>
      </c>
      <c r="C98" s="9"/>
      <c r="D98" s="101">
        <v>113714.979999999</v>
      </c>
      <c r="E98" s="83"/>
    </row>
    <row r="99" spans="1:5" ht="12" customHeight="1">
      <c r="A99" s="6">
        <v>26</v>
      </c>
      <c r="B99" s="8" t="s">
        <v>128</v>
      </c>
      <c r="C99" s="9"/>
      <c r="D99" s="101">
        <v>0</v>
      </c>
      <c r="E99" s="83"/>
    </row>
    <row r="100" spans="1:5" ht="12" customHeight="1">
      <c r="A100" s="6">
        <v>21</v>
      </c>
      <c r="B100" s="8" t="s">
        <v>129</v>
      </c>
      <c r="C100" s="9"/>
      <c r="D100" s="101">
        <v>628.8</v>
      </c>
      <c r="E100" s="83"/>
    </row>
    <row r="101" spans="1:5" ht="12" customHeight="1">
      <c r="A101" s="6" t="s">
        <v>130</v>
      </c>
      <c r="B101" s="8" t="s">
        <v>131</v>
      </c>
      <c r="C101" s="9"/>
      <c r="D101" s="101">
        <v>154046.5404</v>
      </c>
      <c r="E101" s="83"/>
    </row>
    <row r="102" spans="1:5" ht="12" customHeight="1">
      <c r="A102" s="6" t="s">
        <v>11</v>
      </c>
      <c r="B102" s="41" t="s">
        <v>132</v>
      </c>
      <c r="C102" s="42"/>
      <c r="D102" s="100"/>
      <c r="E102" s="82"/>
    </row>
    <row r="103" spans="1:5" ht="12" customHeight="1">
      <c r="A103" s="6">
        <v>950.951</v>
      </c>
      <c r="B103" s="8" t="s">
        <v>133</v>
      </c>
      <c r="C103" s="9"/>
      <c r="D103" s="101"/>
      <c r="E103" s="83"/>
    </row>
    <row r="104" spans="1:5" ht="12" customHeight="1">
      <c r="A104" s="6">
        <v>954</v>
      </c>
      <c r="B104" s="8" t="s">
        <v>134</v>
      </c>
      <c r="C104" s="9"/>
      <c r="D104" s="101"/>
      <c r="E104" s="83"/>
    </row>
    <row r="105" spans="1:5" ht="12" customHeight="1">
      <c r="A105" s="6" t="s">
        <v>135</v>
      </c>
      <c r="B105" s="8" t="s">
        <v>136</v>
      </c>
      <c r="C105" s="9"/>
      <c r="D105" s="101"/>
      <c r="E105" s="83"/>
    </row>
    <row r="106" spans="1:11" ht="12" customHeight="1">
      <c r="A106" s="6">
        <v>957</v>
      </c>
      <c r="B106" s="8" t="s">
        <v>137</v>
      </c>
      <c r="C106" s="9"/>
      <c r="D106" s="101"/>
      <c r="E106" s="83"/>
      <c r="K106" s="126"/>
    </row>
    <row r="107" spans="1:5" ht="12" customHeight="1">
      <c r="A107" s="6">
        <v>969</v>
      </c>
      <c r="B107" s="41" t="s">
        <v>138</v>
      </c>
      <c r="C107" s="42"/>
      <c r="D107" s="100">
        <v>110440.2391</v>
      </c>
      <c r="E107" s="82"/>
    </row>
    <row r="108" spans="1:8" ht="12" customHeight="1">
      <c r="A108" s="6" t="s">
        <v>11</v>
      </c>
      <c r="B108" s="41" t="s">
        <v>139</v>
      </c>
      <c r="C108" s="42"/>
      <c r="D108" s="100">
        <f>+D63+D66+D78+D94+D102+D107</f>
        <v>11062991.9202</v>
      </c>
      <c r="E108" s="82"/>
      <c r="G108" s="18"/>
      <c r="H108" s="18"/>
    </row>
    <row r="109" ht="12.75">
      <c r="I109" s="18"/>
    </row>
    <row r="110" spans="1:2" ht="12.75">
      <c r="A110" s="136" t="s">
        <v>140</v>
      </c>
      <c r="B110" s="136"/>
    </row>
    <row r="111" spans="1:2" ht="5.25" customHeight="1">
      <c r="A111" s="21"/>
      <c r="B111" s="21"/>
    </row>
    <row r="112" spans="1:2" ht="12.75">
      <c r="A112" s="136" t="s">
        <v>351</v>
      </c>
      <c r="B112" s="136"/>
    </row>
    <row r="113" spans="1:2" ht="3.75" customHeight="1">
      <c r="A113" s="19"/>
      <c r="B113" s="20"/>
    </row>
    <row r="114" spans="1:2" ht="12.75">
      <c r="A114" s="136" t="s">
        <v>141</v>
      </c>
      <c r="B114" s="136"/>
    </row>
    <row r="115" spans="1:2" ht="12.75">
      <c r="A115" s="136" t="s">
        <v>354</v>
      </c>
      <c r="B115" s="136"/>
    </row>
  </sheetData>
  <sheetProtection/>
  <mergeCells count="20">
    <mergeCell ref="A6:E6"/>
    <mergeCell ref="A1:B1"/>
    <mergeCell ref="A2:B2"/>
    <mergeCell ref="A3:B3"/>
    <mergeCell ref="A4:B4"/>
    <mergeCell ref="A5:E5"/>
    <mergeCell ref="A7:E7"/>
    <mergeCell ref="A8:A9"/>
    <mergeCell ref="B8:B9"/>
    <mergeCell ref="C8:C9"/>
    <mergeCell ref="D8:E8"/>
    <mergeCell ref="A59:E59"/>
    <mergeCell ref="A114:B114"/>
    <mergeCell ref="A115:B115"/>
    <mergeCell ref="A60:A61"/>
    <mergeCell ref="B60:B61"/>
    <mergeCell ref="C60:C61"/>
    <mergeCell ref="D60:E60"/>
    <mergeCell ref="A110:B110"/>
    <mergeCell ref="A112:B112"/>
  </mergeCells>
  <printOptions/>
  <pageMargins left="0.2362204724409449" right="0.2755905511811024" top="0.15748031496062992" bottom="0.15748031496062992" header="0.15748031496062992" footer="0.15748031496062992"/>
  <pageSetup orientation="landscape" paperSize="9" scale="85" r:id="rId1"/>
  <ignoredErrors>
    <ignoredError sqref="D108 D106 D94 D102:D105 D75 D63 B57:C57 A65:D65 A63:C63 A66:C66 B54:C55 A59:E62 A58:C58 D11 D16 D42 D38:D40 D12 D43 D45 D25:D26 D28:D37 D22 B56:C56 D78 D93 A64:C64" unlockedFormula="1"/>
    <ignoredError sqref="A12:A23 A25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2" sqref="A2"/>
    </sheetView>
  </sheetViews>
  <sheetFormatPr defaultColWidth="15.28125" defaultRowHeight="15"/>
  <cols>
    <col min="1" max="1" width="13.421875" style="109" customWidth="1"/>
    <col min="2" max="2" width="59.57421875" style="109" customWidth="1"/>
    <col min="3" max="3" width="12.28125" style="109" customWidth="1"/>
    <col min="4" max="4" width="18.8515625" style="97" customWidth="1"/>
    <col min="5" max="5" width="18.00390625" style="116" customWidth="1"/>
    <col min="6" max="249" width="9.140625" style="109" customWidth="1"/>
    <col min="250" max="16384" width="15.28125" style="109" customWidth="1"/>
  </cols>
  <sheetData>
    <row r="1" spans="1:5" s="107" customFormat="1" ht="12.75">
      <c r="A1" s="144" t="s">
        <v>142</v>
      </c>
      <c r="B1" s="144"/>
      <c r="D1" s="94"/>
      <c r="E1" s="108"/>
    </row>
    <row r="2" spans="1:5" s="107" customFormat="1" ht="12.75">
      <c r="A2" s="106" t="s">
        <v>0</v>
      </c>
      <c r="B2" s="106"/>
      <c r="D2" s="94"/>
      <c r="E2" s="108"/>
    </row>
    <row r="3" spans="1:5" s="107" customFormat="1" ht="12.75">
      <c r="A3" s="106" t="s">
        <v>350</v>
      </c>
      <c r="B3" s="106"/>
      <c r="D3" s="94"/>
      <c r="E3" s="108"/>
    </row>
    <row r="4" spans="1:5" s="107" customFormat="1" ht="12.75">
      <c r="A4" s="106" t="s">
        <v>349</v>
      </c>
      <c r="B4" s="106"/>
      <c r="D4" s="94"/>
      <c r="E4" s="108"/>
    </row>
    <row r="5" spans="1:5" s="107" customFormat="1" ht="12.75">
      <c r="A5" s="148" t="s">
        <v>143</v>
      </c>
      <c r="B5" s="148"/>
      <c r="C5" s="148"/>
      <c r="D5" s="148"/>
      <c r="E5" s="148"/>
    </row>
    <row r="6" spans="1:5" s="107" customFormat="1" ht="12.75">
      <c r="A6" s="149" t="str">
        <f>+'BS'!A6</f>
        <v>od 01.01.2017. do 31.12.2017.</v>
      </c>
      <c r="B6" s="149"/>
      <c r="C6" s="149"/>
      <c r="D6" s="149"/>
      <c r="E6" s="149"/>
    </row>
    <row r="7" spans="1:5" ht="12.75">
      <c r="A7" s="150" t="s">
        <v>5</v>
      </c>
      <c r="B7" s="150"/>
      <c r="C7" s="150" t="s">
        <v>144</v>
      </c>
      <c r="D7" s="142" t="s">
        <v>145</v>
      </c>
      <c r="E7" s="143"/>
    </row>
    <row r="8" spans="1:5" ht="12.75">
      <c r="A8" s="150"/>
      <c r="B8" s="150"/>
      <c r="C8" s="150"/>
      <c r="D8" s="95" t="s">
        <v>9</v>
      </c>
      <c r="E8" s="128" t="s">
        <v>10</v>
      </c>
    </row>
    <row r="9" spans="1:5" ht="12" customHeight="1">
      <c r="A9" s="45">
        <v>1</v>
      </c>
      <c r="B9" s="45">
        <v>2</v>
      </c>
      <c r="C9" s="46">
        <v>3</v>
      </c>
      <c r="D9" s="103">
        <v>4</v>
      </c>
      <c r="E9" s="127">
        <v>5</v>
      </c>
    </row>
    <row r="10" spans="1:5" ht="12" customHeight="1">
      <c r="A10" s="47"/>
      <c r="B10" s="57" t="s">
        <v>146</v>
      </c>
      <c r="C10" s="59"/>
      <c r="D10" s="90">
        <f>+D11+D20</f>
        <v>1888795.6099999999</v>
      </c>
      <c r="E10" s="129"/>
    </row>
    <row r="11" spans="1:5" ht="12" customHeight="1">
      <c r="A11" s="47"/>
      <c r="B11" s="57" t="s">
        <v>147</v>
      </c>
      <c r="C11" s="59"/>
      <c r="D11" s="90">
        <f>+D12+D13+D14+D15+D16+D17+D18+D19</f>
        <v>1876410.3699999999</v>
      </c>
      <c r="E11" s="129"/>
    </row>
    <row r="12" spans="1:5" ht="12" customHeight="1">
      <c r="A12" s="47">
        <v>750</v>
      </c>
      <c r="B12" s="49" t="s">
        <v>148</v>
      </c>
      <c r="C12" s="74"/>
      <c r="D12" s="105">
        <v>1922708.02</v>
      </c>
      <c r="E12" s="130"/>
    </row>
    <row r="13" spans="1:5" ht="12" customHeight="1">
      <c r="A13" s="47">
        <v>752</v>
      </c>
      <c r="B13" s="49" t="s">
        <v>149</v>
      </c>
      <c r="C13" s="74"/>
      <c r="D13" s="105"/>
      <c r="E13" s="130"/>
    </row>
    <row r="14" spans="1:5" ht="12" customHeight="1">
      <c r="A14" s="47">
        <v>753</v>
      </c>
      <c r="B14" s="49" t="s">
        <v>150</v>
      </c>
      <c r="C14" s="74"/>
      <c r="D14" s="105"/>
      <c r="E14" s="130"/>
    </row>
    <row r="15" spans="1:5" ht="12" customHeight="1">
      <c r="A15" s="47">
        <v>754</v>
      </c>
      <c r="B15" s="49" t="s">
        <v>151</v>
      </c>
      <c r="C15" s="74"/>
      <c r="D15" s="105"/>
      <c r="E15" s="130"/>
    </row>
    <row r="16" spans="1:5" ht="12" customHeight="1">
      <c r="A16" s="47">
        <v>755</v>
      </c>
      <c r="B16" s="49" t="s">
        <v>152</v>
      </c>
      <c r="C16" s="74"/>
      <c r="D16" s="105">
        <v>-47431.61</v>
      </c>
      <c r="E16" s="130"/>
    </row>
    <row r="17" spans="1:5" ht="12" customHeight="1">
      <c r="A17" s="47">
        <v>756</v>
      </c>
      <c r="B17" s="49" t="s">
        <v>153</v>
      </c>
      <c r="C17" s="74"/>
      <c r="D17" s="105">
        <v>1133.96</v>
      </c>
      <c r="E17" s="130"/>
    </row>
    <row r="18" spans="1:5" ht="12" customHeight="1">
      <c r="A18" s="47">
        <v>757</v>
      </c>
      <c r="B18" s="49" t="s">
        <v>154</v>
      </c>
      <c r="C18" s="74"/>
      <c r="D18" s="105"/>
      <c r="E18" s="130"/>
    </row>
    <row r="19" spans="1:5" ht="12" customHeight="1">
      <c r="A19" s="47">
        <v>758</v>
      </c>
      <c r="B19" s="49" t="s">
        <v>155</v>
      </c>
      <c r="C19" s="48"/>
      <c r="D19" s="104"/>
      <c r="E19" s="131"/>
    </row>
    <row r="20" spans="1:5" ht="12" customHeight="1">
      <c r="A20" s="47"/>
      <c r="B20" s="57" t="s">
        <v>156</v>
      </c>
      <c r="C20" s="59"/>
      <c r="D20" s="90">
        <f>SUM(D21:D24)</f>
        <v>12385.24</v>
      </c>
      <c r="E20" s="129"/>
    </row>
    <row r="21" spans="1:5" ht="12" customHeight="1">
      <c r="A21" s="47">
        <v>760</v>
      </c>
      <c r="B21" s="49" t="s">
        <v>157</v>
      </c>
      <c r="C21" s="48"/>
      <c r="D21" s="104"/>
      <c r="E21" s="131"/>
    </row>
    <row r="22" spans="1:5" ht="12" customHeight="1">
      <c r="A22" s="47">
        <v>764</v>
      </c>
      <c r="B22" s="49" t="s">
        <v>158</v>
      </c>
      <c r="C22" s="48"/>
      <c r="D22" s="104"/>
      <c r="E22" s="131"/>
    </row>
    <row r="23" spans="1:5" ht="12" customHeight="1">
      <c r="A23" s="47">
        <v>768</v>
      </c>
      <c r="B23" s="49" t="s">
        <v>159</v>
      </c>
      <c r="C23" s="48"/>
      <c r="D23" s="104"/>
      <c r="E23" s="131"/>
    </row>
    <row r="24" spans="1:5" ht="12" customHeight="1">
      <c r="A24" s="47">
        <v>769</v>
      </c>
      <c r="B24" s="49" t="s">
        <v>160</v>
      </c>
      <c r="C24" s="48"/>
      <c r="D24" s="104">
        <v>12385.24</v>
      </c>
      <c r="E24" s="131"/>
    </row>
    <row r="25" spans="1:5" ht="12" customHeight="1">
      <c r="A25" s="47"/>
      <c r="B25" s="57" t="s">
        <v>161</v>
      </c>
      <c r="C25" s="59"/>
      <c r="D25" s="90">
        <f>+D26+D37+D43</f>
        <v>1276852.45</v>
      </c>
      <c r="E25" s="129"/>
    </row>
    <row r="26" spans="1:5" ht="12" customHeight="1">
      <c r="A26" s="47"/>
      <c r="B26" s="57" t="s">
        <v>162</v>
      </c>
      <c r="C26" s="59"/>
      <c r="D26" s="90">
        <f>+D27+D28+D29+D30+D31+D32+D33+D34+D35+D36</f>
        <v>548792.2200000001</v>
      </c>
      <c r="E26" s="129"/>
    </row>
    <row r="27" spans="1:5" ht="12" customHeight="1">
      <c r="A27" s="47">
        <v>400</v>
      </c>
      <c r="B27" s="49" t="s">
        <v>163</v>
      </c>
      <c r="C27" s="74"/>
      <c r="D27" s="105">
        <v>532820.5</v>
      </c>
      <c r="E27" s="130"/>
    </row>
    <row r="28" spans="1:5" ht="12" customHeight="1">
      <c r="A28" s="47"/>
      <c r="B28" s="49" t="s">
        <v>164</v>
      </c>
      <c r="C28" s="74"/>
      <c r="D28" s="105">
        <v>18520.29</v>
      </c>
      <c r="E28" s="130"/>
    </row>
    <row r="29" spans="1:5" ht="12" customHeight="1">
      <c r="A29" s="47">
        <v>402</v>
      </c>
      <c r="B29" s="49" t="s">
        <v>165</v>
      </c>
      <c r="C29" s="74"/>
      <c r="D29" s="105"/>
      <c r="E29" s="130"/>
    </row>
    <row r="30" spans="1:5" ht="12" customHeight="1">
      <c r="A30" s="47">
        <v>403</v>
      </c>
      <c r="B30" s="49" t="s">
        <v>166</v>
      </c>
      <c r="C30" s="74"/>
      <c r="D30" s="105"/>
      <c r="E30" s="130"/>
    </row>
    <row r="31" spans="1:5" ht="12" customHeight="1">
      <c r="A31" s="47">
        <v>404</v>
      </c>
      <c r="B31" s="49" t="s">
        <v>167</v>
      </c>
      <c r="C31" s="74"/>
      <c r="D31" s="105">
        <v>-12050.63</v>
      </c>
      <c r="E31" s="130"/>
    </row>
    <row r="32" spans="1:5" ht="12" customHeight="1">
      <c r="A32" s="47">
        <v>405</v>
      </c>
      <c r="B32" s="49" t="s">
        <v>168</v>
      </c>
      <c r="C32" s="74"/>
      <c r="D32" s="105">
        <v>11265.67</v>
      </c>
      <c r="E32" s="130"/>
    </row>
    <row r="33" spans="1:5" ht="12" customHeight="1">
      <c r="A33" s="47">
        <v>406</v>
      </c>
      <c r="B33" s="49" t="s">
        <v>169</v>
      </c>
      <c r="C33" s="74"/>
      <c r="D33" s="105"/>
      <c r="E33" s="130"/>
    </row>
    <row r="34" spans="1:5" ht="12" customHeight="1">
      <c r="A34" s="47">
        <v>407</v>
      </c>
      <c r="B34" s="49" t="s">
        <v>170</v>
      </c>
      <c r="C34" s="74"/>
      <c r="D34" s="105">
        <v>-1763.61</v>
      </c>
      <c r="E34" s="130"/>
    </row>
    <row r="35" spans="1:5" ht="12" customHeight="1">
      <c r="A35" s="47">
        <v>408</v>
      </c>
      <c r="B35" s="49" t="s">
        <v>171</v>
      </c>
      <c r="C35" s="74"/>
      <c r="D35" s="105"/>
      <c r="E35" s="130"/>
    </row>
    <row r="36" spans="1:5" ht="12" customHeight="1">
      <c r="A36" s="47">
        <v>409</v>
      </c>
      <c r="B36" s="49" t="s">
        <v>172</v>
      </c>
      <c r="C36" s="48"/>
      <c r="D36" s="104"/>
      <c r="E36" s="131"/>
    </row>
    <row r="37" spans="1:5" ht="12" customHeight="1">
      <c r="A37" s="47"/>
      <c r="B37" s="57" t="s">
        <v>173</v>
      </c>
      <c r="C37" s="59"/>
      <c r="D37" s="90">
        <f>+D38+D39+D40+D41+D42</f>
        <v>650198.59</v>
      </c>
      <c r="E37" s="78"/>
    </row>
    <row r="38" spans="1:5" ht="12" customHeight="1">
      <c r="A38" s="47" t="s">
        <v>174</v>
      </c>
      <c r="B38" s="49" t="s">
        <v>175</v>
      </c>
      <c r="C38" s="74"/>
      <c r="D38" s="105"/>
      <c r="E38" s="80"/>
    </row>
    <row r="39" spans="1:5" ht="12" customHeight="1">
      <c r="A39" s="47" t="s">
        <v>176</v>
      </c>
      <c r="B39" s="49" t="s">
        <v>177</v>
      </c>
      <c r="C39" s="74"/>
      <c r="D39" s="105">
        <f>674166.51-23967.92</f>
        <v>650198.59</v>
      </c>
      <c r="E39" s="80"/>
    </row>
    <row r="40" spans="1:5" ht="12" customHeight="1">
      <c r="A40" s="47">
        <v>415</v>
      </c>
      <c r="B40" s="49" t="s">
        <v>178</v>
      </c>
      <c r="C40" s="74"/>
      <c r="D40" s="105"/>
      <c r="E40" s="80"/>
    </row>
    <row r="41" spans="1:5" ht="12" customHeight="1">
      <c r="A41" s="47">
        <v>416.417</v>
      </c>
      <c r="B41" s="49" t="s">
        <v>179</v>
      </c>
      <c r="C41" s="74"/>
      <c r="D41" s="105"/>
      <c r="E41" s="80"/>
    </row>
    <row r="42" spans="1:5" ht="12" customHeight="1">
      <c r="A42" s="47">
        <v>418.419</v>
      </c>
      <c r="B42" s="49" t="s">
        <v>180</v>
      </c>
      <c r="C42" s="48"/>
      <c r="D42" s="104"/>
      <c r="E42" s="79"/>
    </row>
    <row r="43" spans="1:5" ht="12" customHeight="1">
      <c r="A43" s="47"/>
      <c r="B43" s="57" t="s">
        <v>181</v>
      </c>
      <c r="C43" s="59"/>
      <c r="D43" s="90">
        <f>+D44+D45+D46+D47+D48+D49+D50+D51+D52</f>
        <v>77861.64</v>
      </c>
      <c r="E43" s="78"/>
    </row>
    <row r="44" spans="1:5" ht="12" customHeight="1">
      <c r="A44" s="47">
        <v>420</v>
      </c>
      <c r="B44" s="49" t="s">
        <v>182</v>
      </c>
      <c r="C44" s="48"/>
      <c r="D44" s="105"/>
      <c r="E44" s="79"/>
    </row>
    <row r="45" spans="1:5" ht="12" customHeight="1">
      <c r="A45" s="47">
        <v>421</v>
      </c>
      <c r="B45" s="49" t="s">
        <v>183</v>
      </c>
      <c r="C45" s="74"/>
      <c r="D45" s="105"/>
      <c r="E45" s="80"/>
    </row>
    <row r="46" spans="1:5" ht="12" customHeight="1">
      <c r="A46" s="72">
        <v>422</v>
      </c>
      <c r="B46" s="73" t="s">
        <v>184</v>
      </c>
      <c r="C46" s="74"/>
      <c r="D46" s="105"/>
      <c r="E46" s="80"/>
    </row>
    <row r="47" spans="1:5" ht="12" customHeight="1">
      <c r="A47" s="72">
        <v>423</v>
      </c>
      <c r="B47" s="73" t="s">
        <v>185</v>
      </c>
      <c r="C47" s="74"/>
      <c r="D47" s="105">
        <v>18196.33</v>
      </c>
      <c r="E47" s="80"/>
    </row>
    <row r="48" spans="1:5" ht="12" customHeight="1">
      <c r="A48" s="72">
        <v>424</v>
      </c>
      <c r="B48" s="73" t="s">
        <v>186</v>
      </c>
      <c r="C48" s="74"/>
      <c r="D48" s="105">
        <v>18196.59</v>
      </c>
      <c r="E48" s="80"/>
    </row>
    <row r="49" spans="1:5" ht="12" customHeight="1">
      <c r="A49" s="72">
        <v>429</v>
      </c>
      <c r="B49" s="73" t="s">
        <v>187</v>
      </c>
      <c r="C49" s="74"/>
      <c r="D49" s="105">
        <v>40418.83</v>
      </c>
      <c r="E49" s="80"/>
    </row>
    <row r="50" spans="1:5" ht="12" customHeight="1">
      <c r="A50" s="72">
        <v>460</v>
      </c>
      <c r="B50" s="73" t="s">
        <v>188</v>
      </c>
      <c r="C50" s="74"/>
      <c r="D50" s="105">
        <v>1049.89</v>
      </c>
      <c r="E50" s="80"/>
    </row>
    <row r="51" spans="1:5" ht="12" customHeight="1">
      <c r="A51" s="72">
        <v>463</v>
      </c>
      <c r="B51" s="73" t="s">
        <v>189</v>
      </c>
      <c r="C51" s="74"/>
      <c r="D51" s="105"/>
      <c r="E51" s="80"/>
    </row>
    <row r="52" spans="1:5" ht="12" customHeight="1">
      <c r="A52" s="72">
        <v>462.469</v>
      </c>
      <c r="B52" s="73" t="s">
        <v>190</v>
      </c>
      <c r="C52" s="74"/>
      <c r="D52" s="105"/>
      <c r="E52" s="80"/>
    </row>
    <row r="53" spans="1:5" ht="12" customHeight="1">
      <c r="A53" s="47"/>
      <c r="B53" s="57" t="s">
        <v>191</v>
      </c>
      <c r="C53" s="59"/>
      <c r="D53" s="90">
        <f>+D10-D25</f>
        <v>611943.1599999999</v>
      </c>
      <c r="E53" s="78"/>
    </row>
    <row r="54" spans="1:5" ht="12" customHeight="1">
      <c r="A54" s="47"/>
      <c r="B54" s="57" t="s">
        <v>192</v>
      </c>
      <c r="C54" s="59"/>
      <c r="D54" s="90">
        <f>+D55+D56+D57+D58+D62+D67+D74-D75</f>
        <v>876867.1199999999</v>
      </c>
      <c r="E54" s="78"/>
    </row>
    <row r="55" spans="1:5" ht="12" customHeight="1">
      <c r="A55" s="47"/>
      <c r="B55" s="57" t="s">
        <v>193</v>
      </c>
      <c r="C55" s="59"/>
      <c r="D55" s="90">
        <v>348288.3299999999</v>
      </c>
      <c r="E55" s="78"/>
    </row>
    <row r="56" spans="1:5" ht="12" customHeight="1">
      <c r="A56" s="47"/>
      <c r="B56" s="57" t="s">
        <v>194</v>
      </c>
      <c r="C56" s="59"/>
      <c r="D56" s="90">
        <v>0</v>
      </c>
      <c r="E56" s="78"/>
    </row>
    <row r="57" spans="1:5" ht="12" customHeight="1">
      <c r="A57" s="47"/>
      <c r="B57" s="57" t="s">
        <v>195</v>
      </c>
      <c r="C57" s="59"/>
      <c r="D57" s="90">
        <v>15242.55</v>
      </c>
      <c r="E57" s="78"/>
    </row>
    <row r="58" spans="1:5" ht="12" customHeight="1">
      <c r="A58" s="46"/>
      <c r="B58" s="57" t="s">
        <v>196</v>
      </c>
      <c r="C58" s="59"/>
      <c r="D58" s="90">
        <f>+D59+D60+D61</f>
        <v>287377.82</v>
      </c>
      <c r="E58" s="78"/>
    </row>
    <row r="59" spans="1:5" ht="12" customHeight="1">
      <c r="A59" s="47"/>
      <c r="B59" s="49" t="s">
        <v>197</v>
      </c>
      <c r="C59" s="74"/>
      <c r="D59" s="105">
        <v>181247.61</v>
      </c>
      <c r="E59" s="80"/>
    </row>
    <row r="60" spans="1:5" ht="12" customHeight="1">
      <c r="A60" s="47"/>
      <c r="B60" s="49" t="s">
        <v>198</v>
      </c>
      <c r="C60" s="74"/>
      <c r="D60" s="105">
        <v>96846.7</v>
      </c>
      <c r="E60" s="80"/>
    </row>
    <row r="61" spans="1:5" ht="12" customHeight="1">
      <c r="A61" s="47"/>
      <c r="B61" s="49" t="s">
        <v>199</v>
      </c>
      <c r="C61" s="74"/>
      <c r="D61" s="105">
        <v>9283.51</v>
      </c>
      <c r="E61" s="80"/>
    </row>
    <row r="62" spans="1:5" ht="12" customHeight="1">
      <c r="A62" s="46"/>
      <c r="B62" s="57" t="s">
        <v>200</v>
      </c>
      <c r="C62" s="59"/>
      <c r="D62" s="90">
        <f>+D63+D64+D65+D66</f>
        <v>9521.82</v>
      </c>
      <c r="E62" s="78"/>
    </row>
    <row r="63" spans="1:5" ht="12" customHeight="1">
      <c r="A63" s="47"/>
      <c r="B63" s="49" t="s">
        <v>201</v>
      </c>
      <c r="C63" s="74"/>
      <c r="D63" s="105">
        <v>50.04</v>
      </c>
      <c r="E63" s="80"/>
    </row>
    <row r="64" spans="1:5" ht="12" customHeight="1">
      <c r="A64" s="47"/>
      <c r="B64" s="49" t="s">
        <v>202</v>
      </c>
      <c r="C64" s="74"/>
      <c r="D64" s="105">
        <v>2340.16</v>
      </c>
      <c r="E64" s="80"/>
    </row>
    <row r="65" spans="1:5" ht="12" customHeight="1">
      <c r="A65" s="47"/>
      <c r="B65" s="49" t="s">
        <v>203</v>
      </c>
      <c r="C65" s="74"/>
      <c r="D65" s="105">
        <v>2323.8</v>
      </c>
      <c r="E65" s="80"/>
    </row>
    <row r="66" spans="1:5" ht="12" customHeight="1">
      <c r="A66" s="47"/>
      <c r="B66" s="49" t="s">
        <v>204</v>
      </c>
      <c r="C66" s="74"/>
      <c r="D66" s="105">
        <v>4807.82</v>
      </c>
      <c r="E66" s="80"/>
    </row>
    <row r="67" spans="1:5" ht="12" customHeight="1">
      <c r="A67" s="46"/>
      <c r="B67" s="57" t="s">
        <v>205</v>
      </c>
      <c r="C67" s="59"/>
      <c r="D67" s="90">
        <f>+D68+D69+D70+D71+D72+D73</f>
        <v>227038.84000000003</v>
      </c>
      <c r="E67" s="78"/>
    </row>
    <row r="68" spans="1:5" ht="12" customHeight="1">
      <c r="A68" s="47"/>
      <c r="B68" s="49" t="s">
        <v>206</v>
      </c>
      <c r="C68" s="74"/>
      <c r="D68" s="105">
        <v>152282.72</v>
      </c>
      <c r="E68" s="80"/>
    </row>
    <row r="69" spans="1:5" ht="12" customHeight="1">
      <c r="A69" s="47"/>
      <c r="B69" s="49" t="s">
        <v>207</v>
      </c>
      <c r="C69" s="74"/>
      <c r="D69" s="105">
        <v>18162.05</v>
      </c>
      <c r="E69" s="80"/>
    </row>
    <row r="70" spans="1:5" ht="12" customHeight="1">
      <c r="A70" s="47"/>
      <c r="B70" s="49" t="s">
        <v>208</v>
      </c>
      <c r="C70" s="74"/>
      <c r="D70" s="105">
        <v>15016.51</v>
      </c>
      <c r="E70" s="80"/>
    </row>
    <row r="71" spans="1:5" ht="12" customHeight="1">
      <c r="A71" s="47"/>
      <c r="B71" s="49" t="s">
        <v>209</v>
      </c>
      <c r="C71" s="74"/>
      <c r="D71" s="105">
        <v>596.26</v>
      </c>
      <c r="E71" s="80"/>
    </row>
    <row r="72" spans="1:5" ht="12" customHeight="1">
      <c r="A72" s="47"/>
      <c r="B72" s="49" t="s">
        <v>210</v>
      </c>
      <c r="C72" s="74"/>
      <c r="D72" s="105">
        <v>0</v>
      </c>
      <c r="E72" s="80"/>
    </row>
    <row r="73" spans="1:5" ht="12" customHeight="1">
      <c r="A73" s="47"/>
      <c r="B73" s="49" t="s">
        <v>211</v>
      </c>
      <c r="C73" s="74"/>
      <c r="D73" s="105">
        <v>40981.3</v>
      </c>
      <c r="E73" s="80"/>
    </row>
    <row r="74" spans="1:5" ht="12" customHeight="1">
      <c r="A74" s="47"/>
      <c r="B74" s="57" t="s">
        <v>212</v>
      </c>
      <c r="C74" s="59"/>
      <c r="D74" s="90">
        <v>7648.56</v>
      </c>
      <c r="E74" s="78"/>
    </row>
    <row r="75" spans="1:5" ht="12" customHeight="1">
      <c r="A75" s="47">
        <v>706</v>
      </c>
      <c r="B75" s="57" t="s">
        <v>213</v>
      </c>
      <c r="C75" s="59"/>
      <c r="D75" s="90">
        <v>18250.8</v>
      </c>
      <c r="E75" s="78"/>
    </row>
    <row r="76" spans="1:5" ht="12" customHeight="1">
      <c r="A76" s="47"/>
      <c r="B76" s="57" t="s">
        <v>214</v>
      </c>
      <c r="C76" s="59"/>
      <c r="D76" s="90">
        <f>+D53-D54</f>
        <v>-264923.95999999996</v>
      </c>
      <c r="E76" s="78"/>
    </row>
    <row r="77" spans="1:5" ht="12" customHeight="1">
      <c r="A77" s="47"/>
      <c r="B77" s="57" t="s">
        <v>215</v>
      </c>
      <c r="C77" s="59"/>
      <c r="D77" s="90">
        <f>+D92+D109</f>
        <v>410345.15</v>
      </c>
      <c r="E77" s="78"/>
    </row>
    <row r="78" spans="1:5" ht="12" customHeight="1">
      <c r="A78" s="47"/>
      <c r="B78" s="57" t="s">
        <v>216</v>
      </c>
      <c r="C78" s="59"/>
      <c r="D78" s="90">
        <f>+D79+D80+D81+D82+D83+D84</f>
        <v>407423.52</v>
      </c>
      <c r="E78" s="78"/>
    </row>
    <row r="79" spans="1:5" ht="12" customHeight="1">
      <c r="A79" s="47">
        <v>770</v>
      </c>
      <c r="B79" s="49" t="s">
        <v>217</v>
      </c>
      <c r="C79" s="74"/>
      <c r="D79" s="105">
        <v>407423.52</v>
      </c>
      <c r="E79" s="80"/>
    </row>
    <row r="80" spans="1:5" ht="12" customHeight="1">
      <c r="A80" s="47">
        <v>771</v>
      </c>
      <c r="B80" s="49" t="s">
        <v>218</v>
      </c>
      <c r="C80" s="74"/>
      <c r="D80" s="105"/>
      <c r="E80" s="80"/>
    </row>
    <row r="81" spans="1:5" ht="12" customHeight="1">
      <c r="A81" s="47">
        <v>772</v>
      </c>
      <c r="B81" s="49" t="s">
        <v>219</v>
      </c>
      <c r="C81" s="74"/>
      <c r="D81" s="105"/>
      <c r="E81" s="80"/>
    </row>
    <row r="82" spans="1:5" ht="12" customHeight="1">
      <c r="A82" s="47">
        <v>774</v>
      </c>
      <c r="B82" s="49" t="s">
        <v>220</v>
      </c>
      <c r="C82" s="74"/>
      <c r="D82" s="105"/>
      <c r="E82" s="80"/>
    </row>
    <row r="83" spans="1:5" ht="12" customHeight="1">
      <c r="A83" s="47">
        <v>775</v>
      </c>
      <c r="B83" s="49" t="s">
        <v>221</v>
      </c>
      <c r="C83" s="74"/>
      <c r="D83" s="105"/>
      <c r="E83" s="80"/>
    </row>
    <row r="84" spans="1:5" ht="12" customHeight="1">
      <c r="A84" s="50" t="s">
        <v>222</v>
      </c>
      <c r="B84" s="49" t="s">
        <v>223</v>
      </c>
      <c r="C84" s="48"/>
      <c r="D84" s="104"/>
      <c r="E84" s="79"/>
    </row>
    <row r="85" spans="1:5" ht="12" customHeight="1">
      <c r="A85" s="47"/>
      <c r="B85" s="57" t="s">
        <v>224</v>
      </c>
      <c r="C85" s="59"/>
      <c r="D85" s="90">
        <f>+D90</f>
        <v>0</v>
      </c>
      <c r="E85" s="78"/>
    </row>
    <row r="86" spans="1:5" ht="12" customHeight="1">
      <c r="A86" s="47">
        <v>730</v>
      </c>
      <c r="B86" s="49" t="s">
        <v>225</v>
      </c>
      <c r="C86" s="48"/>
      <c r="D86" s="104"/>
      <c r="E86" s="79"/>
    </row>
    <row r="87" spans="1:5" ht="12" customHeight="1">
      <c r="A87" s="47">
        <v>732</v>
      </c>
      <c r="B87" s="49" t="s">
        <v>226</v>
      </c>
      <c r="C87" s="48"/>
      <c r="D87" s="104"/>
      <c r="E87" s="79"/>
    </row>
    <row r="88" spans="1:5" ht="12" customHeight="1">
      <c r="A88" s="47">
        <v>734</v>
      </c>
      <c r="B88" s="49" t="s">
        <v>227</v>
      </c>
      <c r="C88" s="48"/>
      <c r="D88" s="105"/>
      <c r="E88" s="80"/>
    </row>
    <row r="89" spans="1:5" ht="12" customHeight="1">
      <c r="A89" s="47">
        <v>735</v>
      </c>
      <c r="B89" s="49" t="s">
        <v>228</v>
      </c>
      <c r="C89" s="48"/>
      <c r="D89" s="105"/>
      <c r="E89" s="80"/>
    </row>
    <row r="90" spans="1:5" ht="12" customHeight="1">
      <c r="A90" s="50" t="s">
        <v>229</v>
      </c>
      <c r="B90" s="49" t="s">
        <v>230</v>
      </c>
      <c r="C90" s="48"/>
      <c r="D90" s="105"/>
      <c r="E90" s="80"/>
    </row>
    <row r="91" spans="1:5" ht="12" customHeight="1">
      <c r="A91" s="50" t="s">
        <v>231</v>
      </c>
      <c r="B91" s="49" t="s">
        <v>232</v>
      </c>
      <c r="C91" s="48"/>
      <c r="D91" s="104"/>
      <c r="E91" s="79"/>
    </row>
    <row r="92" spans="1:5" ht="12" customHeight="1">
      <c r="A92" s="47"/>
      <c r="B92" s="57" t="s">
        <v>233</v>
      </c>
      <c r="C92" s="59"/>
      <c r="D92" s="90">
        <f>+D78-D85</f>
        <v>407423.52</v>
      </c>
      <c r="E92" s="78"/>
    </row>
    <row r="93" spans="1:5" ht="12" customHeight="1">
      <c r="A93" s="47"/>
      <c r="B93" s="57" t="s">
        <v>234</v>
      </c>
      <c r="C93" s="58"/>
      <c r="D93" s="90">
        <f>+SUM(D94:D100)</f>
        <v>2921.63</v>
      </c>
      <c r="E93" s="81"/>
    </row>
    <row r="94" spans="1:5" ht="12" customHeight="1">
      <c r="A94" s="47">
        <v>770</v>
      </c>
      <c r="B94" s="60" t="s">
        <v>235</v>
      </c>
      <c r="C94" s="48"/>
      <c r="D94" s="105"/>
      <c r="E94" s="80"/>
    </row>
    <row r="95" spans="1:5" ht="12" customHeight="1">
      <c r="A95" s="47">
        <v>772</v>
      </c>
      <c r="B95" s="49" t="s">
        <v>236</v>
      </c>
      <c r="C95" s="48"/>
      <c r="D95" s="105"/>
      <c r="E95" s="80"/>
    </row>
    <row r="96" spans="1:5" ht="12" customHeight="1">
      <c r="A96" s="51">
        <v>771774</v>
      </c>
      <c r="B96" s="49" t="s">
        <v>237</v>
      </c>
      <c r="C96" s="74"/>
      <c r="D96" s="105"/>
      <c r="E96" s="80"/>
    </row>
    <row r="97" spans="1:5" ht="12" customHeight="1">
      <c r="A97" s="47">
        <v>773</v>
      </c>
      <c r="B97" s="49" t="s">
        <v>238</v>
      </c>
      <c r="C97" s="74"/>
      <c r="D97" s="105"/>
      <c r="E97" s="80"/>
    </row>
    <row r="98" spans="1:5" ht="12" customHeight="1">
      <c r="A98" s="50" t="s">
        <v>239</v>
      </c>
      <c r="B98" s="49" t="s">
        <v>240</v>
      </c>
      <c r="C98" s="74"/>
      <c r="D98" s="105"/>
      <c r="E98" s="80"/>
    </row>
    <row r="99" spans="1:5" ht="12" customHeight="1">
      <c r="A99" s="47" t="s">
        <v>241</v>
      </c>
      <c r="B99" s="49" t="s">
        <v>242</v>
      </c>
      <c r="C99" s="74"/>
      <c r="D99" s="105"/>
      <c r="E99" s="80"/>
    </row>
    <row r="100" spans="1:5" ht="12" customHeight="1">
      <c r="A100" s="50" t="s">
        <v>243</v>
      </c>
      <c r="B100" s="49" t="s">
        <v>244</v>
      </c>
      <c r="C100" s="74"/>
      <c r="D100" s="105">
        <v>2921.63</v>
      </c>
      <c r="E100" s="80"/>
    </row>
    <row r="101" spans="1:5" ht="12" customHeight="1">
      <c r="A101" s="47"/>
      <c r="B101" s="57" t="s">
        <v>245</v>
      </c>
      <c r="C101" s="59"/>
      <c r="D101" s="90">
        <f>+SUM(D102:D108)</f>
        <v>0</v>
      </c>
      <c r="E101" s="78"/>
    </row>
    <row r="102" spans="1:5" ht="12" customHeight="1">
      <c r="A102" s="47">
        <v>730</v>
      </c>
      <c r="B102" s="49" t="s">
        <v>246</v>
      </c>
      <c r="C102" s="48"/>
      <c r="D102" s="104"/>
      <c r="E102" s="79"/>
    </row>
    <row r="103" spans="1:5" ht="12" customHeight="1">
      <c r="A103" s="47">
        <v>732</v>
      </c>
      <c r="B103" s="49" t="s">
        <v>247</v>
      </c>
      <c r="C103" s="48"/>
      <c r="D103" s="104"/>
      <c r="E103" s="79"/>
    </row>
    <row r="104" spans="1:5" ht="12" customHeight="1">
      <c r="A104" s="47">
        <v>734</v>
      </c>
      <c r="B104" s="49" t="s">
        <v>248</v>
      </c>
      <c r="C104" s="48"/>
      <c r="D104" s="105"/>
      <c r="E104" s="80"/>
    </row>
    <row r="105" spans="1:5" ht="12" customHeight="1">
      <c r="A105" s="50" t="s">
        <v>249</v>
      </c>
      <c r="B105" s="49" t="s">
        <v>250</v>
      </c>
      <c r="C105" s="48"/>
      <c r="D105" s="105"/>
      <c r="E105" s="80"/>
    </row>
    <row r="106" spans="1:5" ht="12" customHeight="1">
      <c r="A106" s="50" t="s">
        <v>251</v>
      </c>
      <c r="B106" s="49" t="s">
        <v>252</v>
      </c>
      <c r="C106" s="74"/>
      <c r="D106" s="105"/>
      <c r="E106" s="80"/>
    </row>
    <row r="107" spans="1:5" ht="12" customHeight="1">
      <c r="A107" s="51">
        <v>745746747</v>
      </c>
      <c r="B107" s="49" t="s">
        <v>253</v>
      </c>
      <c r="C107" s="74"/>
      <c r="D107" s="105"/>
      <c r="E107" s="80"/>
    </row>
    <row r="108" spans="1:5" ht="12" customHeight="1">
      <c r="A108" s="51">
        <v>748749</v>
      </c>
      <c r="B108" s="49" t="s">
        <v>352</v>
      </c>
      <c r="C108" s="74"/>
      <c r="D108" s="105"/>
      <c r="E108" s="80"/>
    </row>
    <row r="109" spans="1:5" ht="12" customHeight="1">
      <c r="A109" s="47"/>
      <c r="B109" s="57" t="s">
        <v>254</v>
      </c>
      <c r="C109" s="59"/>
      <c r="D109" s="90">
        <f>+D93-D101</f>
        <v>2921.63</v>
      </c>
      <c r="E109" s="78"/>
    </row>
    <row r="110" spans="1:5" ht="12" customHeight="1">
      <c r="A110" s="47"/>
      <c r="B110" s="57" t="s">
        <v>255</v>
      </c>
      <c r="C110" s="59"/>
      <c r="D110" s="90">
        <f>+D76+D77</f>
        <v>145421.19000000006</v>
      </c>
      <c r="E110" s="78"/>
    </row>
    <row r="111" spans="1:5" ht="12" customHeight="1">
      <c r="A111" s="47"/>
      <c r="B111" s="57" t="s">
        <v>256</v>
      </c>
      <c r="C111" s="59"/>
      <c r="D111" s="90">
        <f>+D112+D113</f>
        <v>5364.61</v>
      </c>
      <c r="E111" s="78"/>
    </row>
    <row r="112" spans="1:5" ht="12" customHeight="1">
      <c r="A112" s="47">
        <v>820</v>
      </c>
      <c r="B112" s="49" t="s">
        <v>257</v>
      </c>
      <c r="C112" s="48"/>
      <c r="D112" s="104"/>
      <c r="E112" s="79"/>
    </row>
    <row r="113" spans="1:5" ht="12" customHeight="1">
      <c r="A113" s="47">
        <v>823</v>
      </c>
      <c r="B113" s="49" t="s">
        <v>258</v>
      </c>
      <c r="C113" s="48"/>
      <c r="D113" s="105">
        <v>5364.61</v>
      </c>
      <c r="E113" s="79"/>
    </row>
    <row r="114" spans="1:5" ht="12" customHeight="1">
      <c r="A114" s="47"/>
      <c r="B114" s="57" t="s">
        <v>259</v>
      </c>
      <c r="C114" s="59"/>
      <c r="D114" s="90">
        <f>+D110-D113</f>
        <v>140056.58000000007</v>
      </c>
      <c r="E114" s="78"/>
    </row>
    <row r="115" spans="1:5" ht="12" customHeight="1">
      <c r="A115" s="47"/>
      <c r="B115" s="57" t="s">
        <v>260</v>
      </c>
      <c r="C115" s="59"/>
      <c r="D115" s="90">
        <f>+D116</f>
        <v>0</v>
      </c>
      <c r="E115" s="78"/>
    </row>
    <row r="116" spans="1:5" ht="12" customHeight="1">
      <c r="A116" s="50" t="s">
        <v>261</v>
      </c>
      <c r="B116" s="49" t="s">
        <v>262</v>
      </c>
      <c r="C116" s="48"/>
      <c r="D116" s="104"/>
      <c r="E116" s="79"/>
    </row>
    <row r="117" spans="1:5" ht="12" customHeight="1">
      <c r="A117" s="47"/>
      <c r="B117" s="57" t="s">
        <v>263</v>
      </c>
      <c r="C117" s="59"/>
      <c r="D117" s="90"/>
      <c r="E117" s="78"/>
    </row>
    <row r="118" spans="1:5" ht="12.75">
      <c r="A118" s="110"/>
      <c r="B118" s="111"/>
      <c r="C118" s="112"/>
      <c r="D118" s="96"/>
      <c r="E118" s="113"/>
    </row>
    <row r="119" spans="1:5" s="115" customFormat="1" ht="12.75">
      <c r="A119" s="52" t="s">
        <v>264</v>
      </c>
      <c r="B119" s="53"/>
      <c r="C119" s="146"/>
      <c r="D119" s="147"/>
      <c r="E119" s="114"/>
    </row>
    <row r="120" spans="1:2" ht="12.75">
      <c r="A120" s="145" t="s">
        <v>351</v>
      </c>
      <c r="B120" s="145"/>
    </row>
    <row r="121" spans="1:3" ht="12.75">
      <c r="A121" s="117"/>
      <c r="B121" s="115"/>
      <c r="C121" s="118"/>
    </row>
    <row r="122" spans="1:2" ht="12.75">
      <c r="A122" s="145" t="s">
        <v>141</v>
      </c>
      <c r="B122" s="145"/>
    </row>
    <row r="123" spans="1:3" ht="12.75">
      <c r="A123" s="145" t="str">
        <f>+'BS'!A115</f>
        <v>Datum, 23.01.2017.</v>
      </c>
      <c r="B123" s="145"/>
      <c r="C123" s="119"/>
    </row>
  </sheetData>
  <sheetProtection/>
  <mergeCells count="11">
    <mergeCell ref="C7:C8"/>
    <mergeCell ref="D7:E7"/>
    <mergeCell ref="A1:B1"/>
    <mergeCell ref="A120:B120"/>
    <mergeCell ref="A122:B122"/>
    <mergeCell ref="A123:B123"/>
    <mergeCell ref="C119:D119"/>
    <mergeCell ref="A5:E5"/>
    <mergeCell ref="A6:E6"/>
    <mergeCell ref="A7:A8"/>
    <mergeCell ref="B7:B8"/>
  </mergeCells>
  <printOptions/>
  <pageMargins left="0.1968503937007874" right="0.15748031496062992" top="0.15748031496062992" bottom="0.15748031496062992" header="0.31496062992125984" footer="0.31496062992125984"/>
  <pageSetup orientation="landscape" paperSize="9" scale="96" r:id="rId1"/>
  <ignoredErrors>
    <ignoredError sqref="D44:D46 D36:D38 D40:D42 D21:D23 D11 D10 D25:D26 D20 D58 D62 D67 D80:D89 D115 D111 D112 D116:D117 D95:D99 D103:D104 D53 E118 D76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7.421875" style="3" customWidth="1"/>
    <col min="2" max="2" width="53.00390625" style="3" bestFit="1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8" width="10.421875" style="3" bestFit="1" customWidth="1"/>
    <col min="9" max="16384" width="9.140625" style="3" customWidth="1"/>
  </cols>
  <sheetData>
    <row r="1" spans="1:5" s="55" customFormat="1" ht="12.75">
      <c r="A1" s="141" t="s">
        <v>142</v>
      </c>
      <c r="B1" s="141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265</v>
      </c>
      <c r="B4" s="54"/>
      <c r="C4" s="54"/>
      <c r="D4" s="61"/>
      <c r="E4" s="54"/>
    </row>
    <row r="5" spans="1:5" s="55" customFormat="1" ht="12.75">
      <c r="A5" s="151" t="s">
        <v>266</v>
      </c>
      <c r="B5" s="151"/>
      <c r="C5" s="151"/>
      <c r="D5" s="151"/>
      <c r="E5" s="151"/>
    </row>
    <row r="6" spans="1:5" s="55" customFormat="1" ht="12.75">
      <c r="A6" s="152" t="str">
        <f>+'BS'!A6</f>
        <v>od 01.01.2017. do 31.12.2017.</v>
      </c>
      <c r="B6" s="152"/>
      <c r="C6" s="152"/>
      <c r="D6" s="152"/>
      <c r="E6" s="152"/>
    </row>
    <row r="7" spans="1:5" ht="12.75">
      <c r="A7" s="153"/>
      <c r="B7" s="153" t="s">
        <v>6</v>
      </c>
      <c r="C7" s="153" t="s">
        <v>144</v>
      </c>
      <c r="D7" s="153" t="s">
        <v>145</v>
      </c>
      <c r="E7" s="153"/>
    </row>
    <row r="8" spans="1:5" ht="12.75">
      <c r="A8" s="153"/>
      <c r="B8" s="153"/>
      <c r="C8" s="153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0">
        <v>3</v>
      </c>
      <c r="E9" s="24">
        <v>4</v>
      </c>
    </row>
    <row r="10" spans="1:5" ht="12" customHeight="1">
      <c r="A10" s="23" t="s">
        <v>267</v>
      </c>
      <c r="B10" s="57" t="s">
        <v>268</v>
      </c>
      <c r="C10" s="64"/>
      <c r="D10" s="121"/>
      <c r="E10" s="85"/>
    </row>
    <row r="11" spans="1:5" ht="12" customHeight="1">
      <c r="A11" s="26">
        <v>1</v>
      </c>
      <c r="B11" s="65" t="s">
        <v>269</v>
      </c>
      <c r="C11" s="59"/>
      <c r="D11" s="90">
        <f>+D12+D13</f>
        <v>1814084</v>
      </c>
      <c r="E11" s="78"/>
    </row>
    <row r="12" spans="1:5" ht="12" customHeight="1">
      <c r="A12" s="28"/>
      <c r="B12" s="29" t="s">
        <v>270</v>
      </c>
      <c r="C12" s="27"/>
      <c r="D12" s="122">
        <v>1807323</v>
      </c>
      <c r="E12" s="86"/>
    </row>
    <row r="13" spans="1:5" ht="12" customHeight="1">
      <c r="A13" s="28"/>
      <c r="B13" s="30" t="s">
        <v>271</v>
      </c>
      <c r="C13" s="27"/>
      <c r="D13" s="122">
        <v>6761</v>
      </c>
      <c r="E13" s="86"/>
    </row>
    <row r="14" spans="1:5" ht="12" customHeight="1">
      <c r="A14" s="28"/>
      <c r="B14" s="30" t="s">
        <v>272</v>
      </c>
      <c r="C14" s="27"/>
      <c r="D14" s="122"/>
      <c r="E14" s="86"/>
    </row>
    <row r="15" spans="1:5" ht="12" customHeight="1">
      <c r="A15" s="28"/>
      <c r="B15" s="30" t="s">
        <v>273</v>
      </c>
      <c r="C15" s="27"/>
      <c r="D15" s="122"/>
      <c r="E15" s="86"/>
    </row>
    <row r="16" spans="1:5" ht="12" customHeight="1">
      <c r="A16" s="26">
        <v>2</v>
      </c>
      <c r="B16" s="65" t="s">
        <v>274</v>
      </c>
      <c r="C16" s="59"/>
      <c r="D16" s="90">
        <f>+SUM(D17:D24)</f>
        <v>1391141.46</v>
      </c>
      <c r="E16" s="90"/>
    </row>
    <row r="17" spans="1:5" ht="12" customHeight="1">
      <c r="A17" s="31"/>
      <c r="B17" s="29" t="s">
        <v>275</v>
      </c>
      <c r="C17" s="27"/>
      <c r="D17" s="122">
        <v>524643</v>
      </c>
      <c r="E17" s="86"/>
    </row>
    <row r="18" spans="1:5" ht="12" customHeight="1">
      <c r="A18" s="31"/>
      <c r="B18" s="29" t="s">
        <v>276</v>
      </c>
      <c r="C18" s="27"/>
      <c r="D18" s="122">
        <v>27908</v>
      </c>
      <c r="E18" s="86"/>
    </row>
    <row r="19" spans="1:5" ht="12" customHeight="1">
      <c r="A19" s="31"/>
      <c r="B19" s="29" t="s">
        <v>277</v>
      </c>
      <c r="C19" s="27"/>
      <c r="D19" s="123">
        <v>407551</v>
      </c>
      <c r="E19" s="87"/>
    </row>
    <row r="20" spans="1:5" ht="12" customHeight="1">
      <c r="A20" s="31"/>
      <c r="B20" s="29" t="s">
        <v>278</v>
      </c>
      <c r="C20" s="27"/>
      <c r="D20" s="123">
        <v>0</v>
      </c>
      <c r="E20" s="87"/>
    </row>
    <row r="21" spans="1:5" ht="12" customHeight="1">
      <c r="A21" s="31"/>
      <c r="B21" s="29" t="s">
        <v>279</v>
      </c>
      <c r="C21" s="27"/>
      <c r="D21" s="123">
        <v>14244</v>
      </c>
      <c r="E21" s="87"/>
    </row>
    <row r="22" spans="1:5" ht="12" customHeight="1">
      <c r="A22" s="31"/>
      <c r="B22" s="29" t="s">
        <v>280</v>
      </c>
      <c r="C22" s="27"/>
      <c r="D22" s="123">
        <v>95188</v>
      </c>
      <c r="E22" s="87"/>
    </row>
    <row r="23" spans="1:5" ht="12" customHeight="1">
      <c r="A23" s="31"/>
      <c r="B23" s="29" t="s">
        <v>281</v>
      </c>
      <c r="C23" s="27"/>
      <c r="D23" s="123">
        <v>321607.46</v>
      </c>
      <c r="E23" s="87"/>
    </row>
    <row r="24" spans="1:7" ht="12" customHeight="1">
      <c r="A24" s="31"/>
      <c r="B24" s="29" t="s">
        <v>282</v>
      </c>
      <c r="C24" s="27"/>
      <c r="D24" s="123"/>
      <c r="E24" s="87"/>
      <c r="G24" s="18"/>
    </row>
    <row r="25" spans="1:5" ht="12" customHeight="1">
      <c r="A25" s="26">
        <v>3</v>
      </c>
      <c r="B25" s="65" t="s">
        <v>283</v>
      </c>
      <c r="C25" s="59"/>
      <c r="D25" s="90">
        <f>+D11-D16</f>
        <v>422942.54000000004</v>
      </c>
      <c r="E25" s="78"/>
    </row>
    <row r="26" spans="1:5" ht="12" customHeight="1">
      <c r="A26" s="23" t="s">
        <v>284</v>
      </c>
      <c r="B26" s="57" t="s">
        <v>285</v>
      </c>
      <c r="C26" s="59"/>
      <c r="D26" s="90"/>
      <c r="E26" s="78"/>
    </row>
    <row r="27" spans="1:10" ht="12" customHeight="1">
      <c r="A27" s="26">
        <v>1</v>
      </c>
      <c r="B27" s="65" t="s">
        <v>286</v>
      </c>
      <c r="C27" s="59"/>
      <c r="D27" s="90">
        <f>SUM(D28:D32)</f>
        <v>1866350</v>
      </c>
      <c r="E27" s="78"/>
      <c r="I27" s="91"/>
      <c r="J27" s="91"/>
    </row>
    <row r="28" spans="1:10" ht="12" customHeight="1">
      <c r="A28" s="28"/>
      <c r="B28" s="30" t="s">
        <v>287</v>
      </c>
      <c r="C28" s="27"/>
      <c r="D28" s="122">
        <v>632350</v>
      </c>
      <c r="E28" s="86"/>
      <c r="I28" s="91"/>
      <c r="J28" s="91"/>
    </row>
    <row r="29" spans="1:10" ht="12" customHeight="1">
      <c r="A29" s="28"/>
      <c r="B29" s="30" t="s">
        <v>288</v>
      </c>
      <c r="C29" s="27"/>
      <c r="D29" s="122"/>
      <c r="E29" s="86"/>
      <c r="I29" s="91"/>
      <c r="J29" s="91"/>
    </row>
    <row r="30" spans="1:10" ht="12" customHeight="1">
      <c r="A30" s="28"/>
      <c r="B30" s="30" t="s">
        <v>289</v>
      </c>
      <c r="C30" s="27"/>
      <c r="D30" s="122"/>
      <c r="E30" s="86"/>
      <c r="I30" s="91"/>
      <c r="J30" s="91"/>
    </row>
    <row r="31" spans="1:10" ht="12" customHeight="1">
      <c r="A31" s="28"/>
      <c r="B31" s="29" t="s">
        <v>290</v>
      </c>
      <c r="C31" s="27"/>
      <c r="D31" s="122"/>
      <c r="E31" s="86"/>
      <c r="I31" s="91"/>
      <c r="J31" s="91"/>
    </row>
    <row r="32" spans="1:10" ht="12" customHeight="1">
      <c r="A32" s="28"/>
      <c r="B32" s="29" t="s">
        <v>291</v>
      </c>
      <c r="C32" s="27"/>
      <c r="D32" s="122">
        <v>1234000</v>
      </c>
      <c r="E32" s="86"/>
      <c r="I32" s="92"/>
      <c r="J32" s="91"/>
    </row>
    <row r="33" spans="1:10" ht="12" customHeight="1">
      <c r="A33" s="26">
        <v>2</v>
      </c>
      <c r="B33" s="65" t="s">
        <v>292</v>
      </c>
      <c r="C33" s="59"/>
      <c r="D33" s="90">
        <f>SUM(D34:D41)</f>
        <v>2909062.3899999997</v>
      </c>
      <c r="E33" s="78"/>
      <c r="I33" s="92"/>
      <c r="J33" s="91"/>
    </row>
    <row r="34" spans="1:10" ht="12" customHeight="1">
      <c r="A34" s="28"/>
      <c r="B34" s="29" t="s">
        <v>293</v>
      </c>
      <c r="C34" s="27"/>
      <c r="D34" s="122">
        <v>1738303</v>
      </c>
      <c r="E34" s="86"/>
      <c r="I34" s="91"/>
      <c r="J34" s="91"/>
    </row>
    <row r="35" spans="1:10" ht="12" customHeight="1">
      <c r="A35" s="28"/>
      <c r="B35" s="29" t="s">
        <v>294</v>
      </c>
      <c r="C35" s="27"/>
      <c r="D35" s="122"/>
      <c r="E35" s="86"/>
      <c r="G35" s="18"/>
      <c r="I35" s="91"/>
      <c r="J35" s="91"/>
    </row>
    <row r="36" spans="1:10" ht="12" customHeight="1">
      <c r="A36" s="28"/>
      <c r="B36" s="29" t="s">
        <v>295</v>
      </c>
      <c r="C36" s="27"/>
      <c r="D36" s="122"/>
      <c r="E36" s="86"/>
      <c r="I36" s="93"/>
      <c r="J36" s="91"/>
    </row>
    <row r="37" spans="1:10" ht="12" customHeight="1">
      <c r="A37" s="28"/>
      <c r="B37" s="29" t="s">
        <v>296</v>
      </c>
      <c r="C37" s="27"/>
      <c r="D37" s="122"/>
      <c r="E37" s="86"/>
      <c r="I37" s="91"/>
      <c r="J37" s="91"/>
    </row>
    <row r="38" spans="1:10" ht="12" customHeight="1">
      <c r="A38" s="28"/>
      <c r="B38" s="29" t="s">
        <v>297</v>
      </c>
      <c r="C38" s="27"/>
      <c r="D38" s="122"/>
      <c r="E38" s="86"/>
      <c r="I38" s="91"/>
      <c r="J38" s="91"/>
    </row>
    <row r="39" spans="1:10" ht="12" customHeight="1">
      <c r="A39" s="28"/>
      <c r="B39" s="29" t="s">
        <v>298</v>
      </c>
      <c r="C39" s="27"/>
      <c r="D39" s="122">
        <v>1170759.39</v>
      </c>
      <c r="E39" s="86"/>
      <c r="I39" s="91"/>
      <c r="J39" s="91"/>
    </row>
    <row r="40" spans="1:10" ht="12" customHeight="1">
      <c r="A40" s="28"/>
      <c r="B40" s="29" t="s">
        <v>299</v>
      </c>
      <c r="C40" s="27"/>
      <c r="D40" s="122"/>
      <c r="E40" s="86"/>
      <c r="I40" s="91"/>
      <c r="J40" s="91"/>
    </row>
    <row r="41" spans="1:5" ht="12" customHeight="1">
      <c r="A41" s="28"/>
      <c r="B41" s="29" t="s">
        <v>300</v>
      </c>
      <c r="C41" s="27"/>
      <c r="D41" s="122"/>
      <c r="E41" s="86"/>
    </row>
    <row r="42" spans="1:5" ht="12" customHeight="1">
      <c r="A42" s="26">
        <v>3</v>
      </c>
      <c r="B42" s="65" t="s">
        <v>301</v>
      </c>
      <c r="C42" s="59"/>
      <c r="D42" s="90">
        <f>+D27-D33</f>
        <v>-1042712.3899999997</v>
      </c>
      <c r="E42" s="78"/>
    </row>
    <row r="43" spans="1:8" ht="12" customHeight="1">
      <c r="A43" s="23" t="s">
        <v>302</v>
      </c>
      <c r="B43" s="57" t="s">
        <v>303</v>
      </c>
      <c r="C43" s="59"/>
      <c r="D43" s="90"/>
      <c r="E43" s="78"/>
      <c r="H43" s="18"/>
    </row>
    <row r="44" spans="1:5" ht="12" customHeight="1">
      <c r="A44" s="26">
        <v>1</v>
      </c>
      <c r="B44" s="65" t="s">
        <v>304</v>
      </c>
      <c r="C44" s="59"/>
      <c r="D44" s="90">
        <f>SUM(D45:D48)</f>
        <v>707058</v>
      </c>
      <c r="E44" s="78"/>
    </row>
    <row r="45" spans="1:5" ht="12" customHeight="1">
      <c r="A45" s="28"/>
      <c r="B45" s="29" t="s">
        <v>305</v>
      </c>
      <c r="C45" s="27"/>
      <c r="D45" s="122"/>
      <c r="E45" s="86"/>
    </row>
    <row r="46" spans="1:5" ht="12" customHeight="1">
      <c r="A46" s="28"/>
      <c r="B46" s="29" t="s">
        <v>306</v>
      </c>
      <c r="C46" s="27"/>
      <c r="D46" s="122"/>
      <c r="E46" s="86"/>
    </row>
    <row r="47" spans="1:5" ht="12" customHeight="1">
      <c r="A47" s="28"/>
      <c r="B47" s="29" t="s">
        <v>307</v>
      </c>
      <c r="C47" s="27"/>
      <c r="D47" s="122"/>
      <c r="E47" s="86"/>
    </row>
    <row r="48" spans="1:5" ht="12" customHeight="1">
      <c r="A48" s="28"/>
      <c r="B48" s="29" t="s">
        <v>308</v>
      </c>
      <c r="C48" s="27"/>
      <c r="D48" s="122">
        <v>707058</v>
      </c>
      <c r="E48" s="86"/>
    </row>
    <row r="49" spans="1:5" ht="12" customHeight="1">
      <c r="A49" s="26">
        <v>2</v>
      </c>
      <c r="B49" s="66" t="s">
        <v>309</v>
      </c>
      <c r="C49" s="59"/>
      <c r="D49" s="90">
        <f>SUM(D50:D53)</f>
        <v>0</v>
      </c>
      <c r="E49" s="78"/>
    </row>
    <row r="50" spans="1:5" ht="12" customHeight="1">
      <c r="A50" s="28"/>
      <c r="B50" s="60" t="s">
        <v>310</v>
      </c>
      <c r="C50" s="67"/>
      <c r="D50" s="124"/>
      <c r="E50" s="88"/>
    </row>
    <row r="51" spans="1:5" ht="12" customHeight="1">
      <c r="A51" s="28"/>
      <c r="B51" s="29" t="s">
        <v>311</v>
      </c>
      <c r="C51" s="27"/>
      <c r="D51" s="122"/>
      <c r="E51" s="86"/>
    </row>
    <row r="52" spans="1:5" ht="12" customHeight="1">
      <c r="A52" s="28"/>
      <c r="B52" s="29" t="s">
        <v>312</v>
      </c>
      <c r="C52" s="27"/>
      <c r="D52" s="122"/>
      <c r="E52" s="86"/>
    </row>
    <row r="53" spans="1:5" ht="12" customHeight="1">
      <c r="A53" s="28"/>
      <c r="B53" s="29" t="s">
        <v>313</v>
      </c>
      <c r="C53" s="27"/>
      <c r="D53" s="122"/>
      <c r="E53" s="86"/>
    </row>
    <row r="54" spans="1:5" ht="12" customHeight="1">
      <c r="A54" s="26">
        <v>3</v>
      </c>
      <c r="B54" s="62" t="s">
        <v>314</v>
      </c>
      <c r="C54" s="63"/>
      <c r="D54" s="90">
        <f>+D44-D49</f>
        <v>707058</v>
      </c>
      <c r="E54" s="78"/>
    </row>
    <row r="55" spans="1:5" ht="12" customHeight="1">
      <c r="A55" s="30"/>
      <c r="B55" s="30"/>
      <c r="C55" s="27"/>
      <c r="D55" s="122"/>
      <c r="E55" s="86"/>
    </row>
    <row r="56" spans="1:5" ht="12" customHeight="1">
      <c r="A56" s="24" t="s">
        <v>315</v>
      </c>
      <c r="B56" s="68" t="s">
        <v>316</v>
      </c>
      <c r="C56" s="63"/>
      <c r="D56" s="90">
        <f>+D54+D42+D25</f>
        <v>87288.15000000037</v>
      </c>
      <c r="E56" s="78"/>
    </row>
    <row r="57" spans="1:6" ht="12" customHeight="1">
      <c r="A57" s="30"/>
      <c r="B57" s="30"/>
      <c r="C57" s="27"/>
      <c r="D57" s="122"/>
      <c r="E57" s="86"/>
      <c r="F57" s="69"/>
    </row>
    <row r="58" spans="1:7" ht="12" customHeight="1">
      <c r="A58" s="30"/>
      <c r="B58" s="68" t="s">
        <v>317</v>
      </c>
      <c r="C58" s="63"/>
      <c r="D58" s="90">
        <f>+D56+D59</f>
        <v>152033.15000000037</v>
      </c>
      <c r="E58" s="78"/>
      <c r="F58" s="69"/>
      <c r="G58" s="18"/>
    </row>
    <row r="59" spans="1:7" ht="12" customHeight="1">
      <c r="A59" s="30"/>
      <c r="B59" s="68" t="s">
        <v>318</v>
      </c>
      <c r="C59" s="63"/>
      <c r="D59" s="90">
        <v>64745</v>
      </c>
      <c r="E59" s="78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140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36" t="s">
        <v>351</v>
      </c>
      <c r="B63" s="136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36" t="s">
        <v>141</v>
      </c>
      <c r="B65" s="136"/>
      <c r="C65" s="34"/>
      <c r="D65" s="33"/>
      <c r="E65" s="32"/>
    </row>
    <row r="66" spans="1:5" ht="12" customHeight="1">
      <c r="A66" s="136" t="str">
        <f>+'BU'!A123</f>
        <v>Datum, 23.01.2017.</v>
      </c>
      <c r="B66" s="136"/>
      <c r="C66" s="34"/>
      <c r="D66" s="33"/>
      <c r="E66" s="32"/>
    </row>
  </sheetData>
  <sheetProtection/>
  <mergeCells count="10">
    <mergeCell ref="A1:B1"/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orientation="portrait" paperSize="9" scale="85" r:id="rId1"/>
  <ignoredErrors>
    <ignoredError sqref="D16 D46:D47 D57 D55 D43:D44 D56 D58 D33 D26 D25 D27 D42 D50:D5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2" width="9.140625" style="3" customWidth="1"/>
    <col min="13" max="13" width="11.8515625" style="3" bestFit="1" customWidth="1"/>
    <col min="14" max="14" width="9.140625" style="3" customWidth="1"/>
    <col min="15" max="15" width="11.8515625" style="3" bestFit="1" customWidth="1"/>
    <col min="16" max="16384" width="9.140625" style="3" customWidth="1"/>
  </cols>
  <sheetData>
    <row r="1" spans="1:11" s="55" customFormat="1" ht="12.75">
      <c r="A1" s="54" t="s">
        <v>142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54" t="s">
        <v>319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s="55" customFormat="1" ht="12.75">
      <c r="A6" s="155" t="str">
        <f>+'BS'!A6</f>
        <v>od 01.01.2017. do 31.12.2017.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62.25" customHeight="1">
      <c r="A7" s="37" t="s">
        <v>320</v>
      </c>
      <c r="B7" s="38" t="s">
        <v>321</v>
      </c>
      <c r="C7" s="38" t="s">
        <v>322</v>
      </c>
      <c r="D7" s="38" t="s">
        <v>323</v>
      </c>
      <c r="E7" s="38" t="s">
        <v>324</v>
      </c>
      <c r="F7" s="38" t="s">
        <v>325</v>
      </c>
      <c r="G7" s="38" t="s">
        <v>326</v>
      </c>
      <c r="H7" s="38" t="s">
        <v>327</v>
      </c>
      <c r="I7" s="38" t="s">
        <v>328</v>
      </c>
      <c r="J7" s="38" t="s">
        <v>329</v>
      </c>
      <c r="K7" s="95" t="s">
        <v>330</v>
      </c>
    </row>
    <row r="8" spans="1:11" ht="12" customHeight="1">
      <c r="A8" s="25" t="s">
        <v>331</v>
      </c>
      <c r="B8" s="132">
        <v>4025831.18</v>
      </c>
      <c r="C8" s="132"/>
      <c r="D8" s="132"/>
      <c r="E8" s="132"/>
      <c r="F8" s="132"/>
      <c r="G8" s="132"/>
      <c r="H8" s="132"/>
      <c r="I8" s="132"/>
      <c r="J8" s="132">
        <v>-1798678.6424572277</v>
      </c>
      <c r="K8" s="132">
        <v>2227152.5375427725</v>
      </c>
    </row>
    <row r="9" spans="1:11" ht="12" customHeight="1">
      <c r="A9" s="29" t="s">
        <v>332</v>
      </c>
      <c r="B9" s="133"/>
      <c r="C9" s="133"/>
      <c r="D9" s="133"/>
      <c r="E9" s="133"/>
      <c r="F9" s="133"/>
      <c r="G9" s="133"/>
      <c r="H9" s="133"/>
      <c r="I9" s="133"/>
      <c r="J9" s="133"/>
      <c r="K9" s="133">
        <v>0</v>
      </c>
    </row>
    <row r="10" spans="1:11" ht="12" customHeight="1">
      <c r="A10" s="29" t="s">
        <v>333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>
        <v>0</v>
      </c>
    </row>
    <row r="11" spans="1:11" ht="12" customHeight="1">
      <c r="A11" s="29" t="s">
        <v>334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>
        <v>0</v>
      </c>
    </row>
    <row r="12" spans="1:11" ht="12" customHeight="1">
      <c r="A12" s="29" t="s">
        <v>335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>
        <v>0</v>
      </c>
    </row>
    <row r="13" spans="1:11" ht="12" customHeight="1">
      <c r="A13" s="29" t="s">
        <v>336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>
        <v>0</v>
      </c>
    </row>
    <row r="14" spans="1:11" ht="12" customHeight="1">
      <c r="A14" s="29" t="s">
        <v>337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>
        <v>0</v>
      </c>
    </row>
    <row r="15" spans="1:11" ht="12" customHeight="1">
      <c r="A15" s="29" t="s">
        <v>338</v>
      </c>
      <c r="B15" s="133"/>
      <c r="C15" s="133"/>
      <c r="D15" s="133"/>
      <c r="E15" s="133"/>
      <c r="F15" s="133"/>
      <c r="G15" s="133"/>
      <c r="H15" s="133"/>
      <c r="I15" s="133"/>
      <c r="J15" s="133">
        <v>203522.86000001</v>
      </c>
      <c r="K15" s="133">
        <v>203522.86000001</v>
      </c>
    </row>
    <row r="16" spans="1:11" ht="12" customHeight="1">
      <c r="A16" s="29" t="s">
        <v>339</v>
      </c>
      <c r="B16" s="133">
        <v>1200005.9399999995</v>
      </c>
      <c r="C16" s="133"/>
      <c r="D16" s="133"/>
      <c r="E16" s="133"/>
      <c r="F16" s="133"/>
      <c r="G16" s="133"/>
      <c r="H16" s="133"/>
      <c r="I16" s="133"/>
      <c r="J16" s="133"/>
      <c r="K16" s="133">
        <v>1200005.9399999995</v>
      </c>
    </row>
    <row r="17" spans="1:11" ht="12" customHeight="1">
      <c r="A17" s="29" t="s">
        <v>340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>
        <v>0</v>
      </c>
    </row>
    <row r="18" spans="1:11" ht="12" customHeight="1">
      <c r="A18" s="29" t="s">
        <v>341</v>
      </c>
      <c r="B18" s="133"/>
      <c r="C18" s="133"/>
      <c r="D18" s="133"/>
      <c r="E18" s="133"/>
      <c r="F18" s="133"/>
      <c r="G18" s="133"/>
      <c r="H18" s="133"/>
      <c r="I18" s="133"/>
      <c r="J18" s="133">
        <v>-146877</v>
      </c>
      <c r="K18" s="133">
        <v>-146877</v>
      </c>
    </row>
    <row r="19" spans="1:11" ht="12" customHeight="1">
      <c r="A19" s="25" t="s">
        <v>342</v>
      </c>
      <c r="B19" s="132">
        <v>5225837.119999999</v>
      </c>
      <c r="C19" s="132"/>
      <c r="D19" s="132"/>
      <c r="E19" s="132"/>
      <c r="F19" s="132"/>
      <c r="G19" s="132"/>
      <c r="H19" s="132"/>
      <c r="I19" s="132"/>
      <c r="J19" s="132">
        <v>-1742032.7824572176</v>
      </c>
      <c r="K19" s="132">
        <v>3483804.3375427816</v>
      </c>
    </row>
    <row r="20" spans="1:15" ht="12" customHeight="1">
      <c r="A20" s="39"/>
      <c r="B20" s="89"/>
      <c r="C20" s="89"/>
      <c r="D20" s="89"/>
      <c r="E20" s="89"/>
      <c r="F20" s="89"/>
      <c r="G20" s="89"/>
      <c r="H20" s="89"/>
      <c r="I20" s="89"/>
      <c r="J20" s="89"/>
      <c r="K20" s="98"/>
      <c r="O20" s="18"/>
    </row>
    <row r="21" spans="1:11" ht="12" customHeight="1">
      <c r="A21" s="39"/>
      <c r="B21" s="89"/>
      <c r="C21" s="89"/>
      <c r="D21" s="89"/>
      <c r="E21" s="89"/>
      <c r="F21" s="89"/>
      <c r="G21" s="89"/>
      <c r="H21" s="89"/>
      <c r="I21" s="89"/>
      <c r="J21" s="89"/>
      <c r="K21" s="98"/>
    </row>
    <row r="22" spans="1:11" ht="12" customHeight="1">
      <c r="A22" s="25" t="s">
        <v>343</v>
      </c>
      <c r="B22" s="86">
        <v>5225837.119999999</v>
      </c>
      <c r="C22" s="86"/>
      <c r="D22" s="86"/>
      <c r="E22" s="86"/>
      <c r="F22" s="86"/>
      <c r="G22" s="86"/>
      <c r="H22" s="86"/>
      <c r="I22" s="86"/>
      <c r="J22" s="86">
        <v>-1742032.7824572176</v>
      </c>
      <c r="K22" s="134">
        <v>3483804.3375427816</v>
      </c>
    </row>
    <row r="23" spans="1:11" ht="12" customHeight="1">
      <c r="A23" s="29" t="s">
        <v>344</v>
      </c>
      <c r="B23" s="86"/>
      <c r="C23" s="86"/>
      <c r="D23" s="86"/>
      <c r="E23" s="86"/>
      <c r="F23" s="86"/>
      <c r="G23" s="86"/>
      <c r="H23" s="86"/>
      <c r="I23" s="86"/>
      <c r="J23" s="86"/>
      <c r="K23" s="134">
        <v>0</v>
      </c>
    </row>
    <row r="24" spans="1:11" ht="12" customHeight="1">
      <c r="A24" s="29" t="s">
        <v>333</v>
      </c>
      <c r="B24" s="86"/>
      <c r="C24" s="86"/>
      <c r="D24" s="86"/>
      <c r="E24" s="86"/>
      <c r="F24" s="86"/>
      <c r="G24" s="86"/>
      <c r="H24" s="86"/>
      <c r="I24" s="86"/>
      <c r="J24" s="86"/>
      <c r="K24" s="134">
        <v>0</v>
      </c>
    </row>
    <row r="25" spans="1:11" ht="12" customHeight="1">
      <c r="A25" s="29" t="s">
        <v>334</v>
      </c>
      <c r="B25" s="86"/>
      <c r="C25" s="86"/>
      <c r="D25" s="86"/>
      <c r="E25" s="86"/>
      <c r="F25" s="86"/>
      <c r="G25" s="86"/>
      <c r="H25" s="86"/>
      <c r="I25" s="86"/>
      <c r="J25" s="86"/>
      <c r="K25" s="134">
        <v>0</v>
      </c>
    </row>
    <row r="26" spans="1:11" ht="12" customHeight="1">
      <c r="A26" s="29" t="s">
        <v>345</v>
      </c>
      <c r="B26" s="86"/>
      <c r="C26" s="86"/>
      <c r="D26" s="86"/>
      <c r="E26" s="86"/>
      <c r="F26" s="86"/>
      <c r="G26" s="86"/>
      <c r="H26" s="86"/>
      <c r="I26" s="86"/>
      <c r="J26" s="86"/>
      <c r="K26" s="134">
        <v>0</v>
      </c>
    </row>
    <row r="27" spans="1:11" ht="12" customHeight="1">
      <c r="A27" s="29" t="s">
        <v>336</v>
      </c>
      <c r="B27" s="86"/>
      <c r="C27" s="86"/>
      <c r="D27" s="86"/>
      <c r="E27" s="86"/>
      <c r="F27" s="86"/>
      <c r="G27" s="86"/>
      <c r="H27" s="86"/>
      <c r="I27" s="86"/>
      <c r="J27" s="86"/>
      <c r="K27" s="134">
        <v>0</v>
      </c>
    </row>
    <row r="28" spans="1:11" ht="12" customHeight="1">
      <c r="A28" s="29" t="s">
        <v>346</v>
      </c>
      <c r="B28" s="86"/>
      <c r="C28" s="86"/>
      <c r="D28" s="86"/>
      <c r="E28" s="86"/>
      <c r="F28" s="86"/>
      <c r="G28" s="86"/>
      <c r="H28" s="86"/>
      <c r="I28" s="86"/>
      <c r="J28" s="86"/>
      <c r="K28" s="134">
        <v>0</v>
      </c>
    </row>
    <row r="29" spans="1:13" ht="12" customHeight="1">
      <c r="A29" s="29" t="s">
        <v>347</v>
      </c>
      <c r="B29" s="86"/>
      <c r="C29" s="86"/>
      <c r="D29" s="86"/>
      <c r="E29" s="86"/>
      <c r="F29" s="86"/>
      <c r="G29" s="86"/>
      <c r="H29" s="86"/>
      <c r="I29" s="86"/>
      <c r="J29" s="86">
        <v>140056.58</v>
      </c>
      <c r="K29" s="134">
        <v>140056.58</v>
      </c>
      <c r="M29" s="18"/>
    </row>
    <row r="30" spans="1:11" ht="12" customHeight="1">
      <c r="A30" s="29" t="s">
        <v>339</v>
      </c>
      <c r="B30" s="86"/>
      <c r="C30" s="86"/>
      <c r="D30" s="86"/>
      <c r="E30" s="86"/>
      <c r="F30" s="86"/>
      <c r="G30" s="86"/>
      <c r="H30" s="86"/>
      <c r="I30" s="86"/>
      <c r="J30" s="86"/>
      <c r="K30" s="134">
        <v>0</v>
      </c>
    </row>
    <row r="31" spans="1:13" ht="12" customHeight="1">
      <c r="A31" s="29" t="s">
        <v>340</v>
      </c>
      <c r="B31" s="86"/>
      <c r="C31" s="86"/>
      <c r="D31" s="86"/>
      <c r="E31" s="86"/>
      <c r="F31" s="86"/>
      <c r="G31" s="86"/>
      <c r="H31" s="86"/>
      <c r="I31" s="86"/>
      <c r="J31" s="86"/>
      <c r="K31" s="134">
        <v>0</v>
      </c>
      <c r="M31" s="135"/>
    </row>
    <row r="32" spans="1:13" ht="12" customHeight="1">
      <c r="A32" s="29" t="s">
        <v>341</v>
      </c>
      <c r="B32" s="86"/>
      <c r="C32" s="86"/>
      <c r="D32" s="86"/>
      <c r="E32" s="86"/>
      <c r="F32" s="86"/>
      <c r="G32" s="86"/>
      <c r="H32" s="86"/>
      <c r="I32" s="86"/>
      <c r="J32" s="86">
        <v>-142446</v>
      </c>
      <c r="K32" s="134">
        <v>-142446</v>
      </c>
      <c r="M32" s="135"/>
    </row>
    <row r="33" spans="1:11" ht="12" customHeight="1">
      <c r="A33" s="25" t="s">
        <v>348</v>
      </c>
      <c r="B33" s="86">
        <v>5225837.119999999</v>
      </c>
      <c r="C33" s="86"/>
      <c r="D33" s="86"/>
      <c r="E33" s="86"/>
      <c r="F33" s="86"/>
      <c r="G33" s="86"/>
      <c r="H33" s="86"/>
      <c r="I33" s="86"/>
      <c r="J33" s="86">
        <v>-1744422.2024572175</v>
      </c>
      <c r="K33" s="134">
        <v>3481414.9175427817</v>
      </c>
    </row>
    <row r="34" ht="12" customHeight="1"/>
    <row r="35" spans="1:3" ht="12" customHeight="1">
      <c r="A35" s="40" t="s">
        <v>140</v>
      </c>
      <c r="B35" s="11"/>
      <c r="C35" s="11"/>
    </row>
    <row r="36" spans="1:3" ht="12" customHeight="1">
      <c r="A36" s="136" t="s">
        <v>351</v>
      </c>
      <c r="B36" s="136"/>
      <c r="C36" s="11"/>
    </row>
    <row r="37" spans="1:3" ht="4.5" customHeight="1">
      <c r="A37" s="19"/>
      <c r="B37" s="20"/>
      <c r="C37" s="11"/>
    </row>
    <row r="38" spans="1:3" ht="12" customHeight="1">
      <c r="A38" s="136" t="s">
        <v>141</v>
      </c>
      <c r="B38" s="136"/>
      <c r="C38" s="11"/>
    </row>
    <row r="39" spans="1:14" ht="12" customHeight="1">
      <c r="A39" s="136" t="str">
        <f>+BNT!A66</f>
        <v>Datum, 23.01.2017.</v>
      </c>
      <c r="B39" s="136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2018-01-29T07:06:49Z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