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300" windowWidth="11220" windowHeight="9825" activeTab="0"/>
  </bookViews>
  <sheets>
    <sheet name="novčani tokovi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<sst xmlns="http://schemas.openxmlformats.org/spreadsheetml/2006/main" count="432" uniqueCount="379">
  <si>
    <t>POZICIJA</t>
  </si>
  <si>
    <t>Napomena</t>
  </si>
  <si>
    <t>I z n o s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</si>
  <si>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</si>
  <si>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</si>
  <si>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</si>
  <si>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</si>
  <si>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</si>
  <si>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</si>
  <si>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</si>
  <si>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</si>
  <si>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</si>
  <si>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</si>
  <si>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</si>
  <si>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</si>
  <si>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</si>
  <si>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</si>
  <si>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</si>
  <si>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</si>
  <si>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</si>
  <si>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</si>
  <si>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</si>
  <si>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</si>
  <si>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</si>
  <si>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</si>
  <si>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</si>
  <si>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</si>
  <si>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</si>
  <si>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Izvršni direktor društva:</t>
  </si>
  <si>
    <t>MP</t>
  </si>
  <si>
    <t>Pečat CRPS</t>
  </si>
  <si>
    <t>Pečat Poreske uprave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</si>
  <si>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</si>
  <si>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</si>
  <si>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</si>
  <si>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</si>
  <si>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</si>
  <si>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</si>
  <si>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</si>
  <si>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</si>
  <si>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</si>
  <si>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</si>
  <si>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</si>
  <si>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</si>
  <si>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</si>
  <si>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</si>
  <si>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</si>
  <si>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</si>
  <si>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</si>
  <si>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</si>
  <si>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</si>
  <si>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</si>
  <si>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</si>
  <si>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</si>
  <si>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</si>
  <si>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</si>
  <si>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</si>
  <si>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</si>
  <si>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</si>
  <si>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</si>
  <si>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</si>
  <si>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</si>
  <si>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</si>
  <si>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</si>
  <si>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</si>
  <si>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</si>
  <si>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</si>
  <si>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</si>
  <si>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</si>
  <si>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</si>
  <si>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</si>
  <si>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</si>
  <si>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</si>
  <si>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</si>
  <si>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</si>
  <si>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</si>
  <si>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</si>
  <si>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</si>
  <si>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</si>
  <si>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</si>
  <si>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</si>
  <si>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</si>
  <si>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</si>
  <si>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</si>
  <si>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</si>
  <si>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</si>
  <si>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</si>
  <si>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</si>
  <si>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</si>
  <si>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</si>
  <si>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</si>
  <si>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</si>
  <si>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</si>
  <si>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</si>
  <si>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</si>
  <si>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</si>
  <si>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</si>
  <si>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</si>
  <si>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</si>
  <si>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</si>
  <si>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</si>
  <si>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</si>
  <si>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</si>
  <si>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</si>
  <si>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</si>
  <si>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</si>
  <si>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</si>
  <si>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</si>
  <si>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</si>
  <si>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</si>
  <si>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</si>
  <si>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</si>
  <si>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</si>
  <si>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</si>
  <si>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</si>
  <si>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</si>
  <si>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</si>
  <si>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</si>
  <si>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</si>
  <si>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</si>
  <si>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</si>
  <si>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</si>
  <si>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</si>
  <si>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</si>
  <si>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</si>
  <si>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</si>
  <si>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</si>
  <si>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</si>
  <si>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</si>
  <si>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</si>
  <si>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</si>
  <si>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</si>
  <si>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</si>
  <si>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</si>
  <si>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</si>
  <si>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</si>
  <si>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</si>
  <si>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</si>
  <si>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</si>
  <si>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</si>
  <si>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</si>
  <si>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</si>
  <si>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</si>
  <si>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</si>
  <si>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</si>
  <si>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</si>
  <si>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</si>
  <si>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</si>
  <si>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</si>
  <si>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</si>
  <si>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</si>
  <si>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</si>
  <si>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</si>
  <si>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</si>
  <si>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</si>
  <si>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</si>
  <si>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</si>
  <si>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</si>
  <si>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</si>
  <si>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</si>
  <si>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</si>
  <si>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</si>
  <si>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</si>
  <si>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</si>
  <si>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</si>
  <si>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</si>
  <si>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</si>
  <si>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</si>
  <si>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</si>
  <si>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</si>
  <si>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</si>
  <si>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</si>
  <si>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</si>
  <si>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</si>
  <si>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</si>
  <si>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</si>
  <si>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</si>
  <si>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</si>
  <si>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</si>
  <si>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</si>
  <si>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</si>
  <si>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</si>
  <si>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</si>
  <si>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</si>
  <si>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</si>
  <si>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</si>
  <si>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</si>
  <si>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</si>
  <si>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</si>
  <si>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</si>
  <si>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</si>
  <si>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</si>
  <si>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</si>
  <si>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</si>
  <si>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</si>
  <si>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</si>
  <si>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</si>
  <si>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</si>
  <si>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</si>
  <si>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</si>
  <si>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</si>
  <si>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</si>
  <si>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</si>
  <si>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</si>
  <si>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</si>
  <si>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</si>
  <si>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</si>
  <si>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</si>
  <si>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</si>
  <si>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</si>
  <si>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</si>
  <si>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</si>
  <si>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</si>
  <si>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</si>
  <si>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</si>
  <si>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</si>
  <si>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</si>
  <si>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</si>
  <si>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</si>
  <si>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</si>
  <si>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</si>
  <si>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</si>
  <si>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</si>
  <si>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</si>
  <si>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</si>
  <si>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</si>
  <si>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</si>
  <si>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</si>
  <si>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</si>
  <si>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</si>
  <si>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</si>
  <si>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</si>
  <si>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</si>
  <si>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</si>
  <si>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</si>
  <si>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</si>
  <si>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</si>
  <si>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</si>
  <si>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</si>
  <si>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</si>
  <si>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</si>
  <si>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</si>
  <si>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</si>
  <si>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</si>
  <si>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</si>
  <si>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</si>
  <si>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</si>
  <si>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</si>
  <si>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</si>
  <si>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</si>
  <si>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</si>
  <si>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</si>
  <si>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</si>
  <si>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</si>
  <si>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</si>
  <si>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</si>
  <si>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</si>
  <si>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</si>
  <si>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</si>
  <si>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</si>
  <si>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</si>
  <si>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</si>
  <si>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</si>
  <si>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</si>
  <si>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</si>
  <si>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</si>
  <si>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</si>
  <si>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</si>
  <si>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</si>
  <si>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</si>
  <si>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</si>
  <si>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</si>
  <si>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</si>
  <si>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</si>
  <si>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</si>
  <si>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</si>
  <si>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</si>
  <si>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</si>
  <si>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</si>
  <si>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</si>
  <si>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</si>
  <si>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</si>
  <si>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</si>
  <si>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</si>
  <si>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</si>
  <si>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</si>
  <si>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</si>
  <si>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</si>
  <si>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</si>
  <si>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</si>
  <si>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</si>
  <si>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</si>
  <si>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</si>
  <si>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</si>
  <si>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</si>
  <si>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</si>
  <si>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</si>
  <si>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</si>
  <si>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Šifra djelatnosti: 6511</t>
  </si>
  <si>
    <t>Sjedište:Marka Miljanova br.29/III, Podgorica</t>
  </si>
  <si>
    <t>Sjedište:Marka Miljanova br. 29/III, Podgorica</t>
  </si>
  <si>
    <t>Sjedište:Marka Miljanova br.29/III</t>
  </si>
  <si>
    <t xml:space="preserve">  </t>
  </si>
  <si>
    <t>Dobitak/gubitak tekućeg perioda</t>
  </si>
  <si>
    <t>Prethodna godina 31.12.2019.</t>
  </si>
  <si>
    <t>Naziv društva za osiguranje:Lovćen-životna osiguranja a.d.</t>
  </si>
  <si>
    <t>Matični broj: 02815745</t>
  </si>
  <si>
    <t>Sjedište:Marka Miljanova br. 29/III Podgorica</t>
  </si>
  <si>
    <t>BILANS NOVČANIH TOKOVA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</si>
  <si>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</si>
  <si>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</si>
  <si>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</si>
  <si>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</si>
  <si>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</si>
  <si>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</si>
  <si>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</si>
  <si>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</si>
  <si>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</si>
  <si>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</si>
  <si>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</si>
  <si>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</si>
  <si>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</si>
  <si>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</si>
  <si>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</si>
  <si>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</si>
  <si>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</si>
  <si>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</si>
  <si>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</si>
  <si>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</si>
  <si>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</si>
  <si>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</si>
  <si>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</si>
  <si>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</si>
  <si>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</si>
  <si>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</si>
  <si>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</si>
  <si>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investiranja-smanjenje depozita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</si>
  <si>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</si>
  <si>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</si>
  <si>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</si>
  <si>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</si>
  <si>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</si>
  <si>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</si>
  <si>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</si>
  <si>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</si>
  <si>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</si>
  <si>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</si>
  <si>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</si>
  <si>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</si>
  <si>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</si>
  <si>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</si>
  <si>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</si>
  <si>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</si>
  <si>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</si>
  <si>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</si>
  <si>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</si>
  <si>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</si>
  <si>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</si>
  <si>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</si>
  <si>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</si>
  <si>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</si>
  <si>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</si>
  <si>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</si>
  <si>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</si>
  <si>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</si>
  <si>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</si>
  <si>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</si>
  <si>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_____________________________</t>
  </si>
  <si>
    <t>_______________________</t>
  </si>
  <si>
    <t>od 01.01.2020 do 31.12.2020.</t>
  </si>
  <si>
    <t>godina 31.12.2020.</t>
  </si>
  <si>
    <t>Datum: 22.01.2021.</t>
  </si>
  <si>
    <t>od 01.01.2020.do 31.12.2020.</t>
  </si>
  <si>
    <t>godina 31.12.2020</t>
  </si>
  <si>
    <t>Datum:  22.01.2021.</t>
  </si>
  <si>
    <t>Stanje na dan 31. decembar tekuće godine</t>
  </si>
  <si>
    <t>Datum:22.01.2021.</t>
  </si>
  <si>
    <t>Tekuća godina 31.12.2020.</t>
  </si>
  <si>
    <t>22.01.2021. godine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</si>
</sst>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  <numFmt numFmtId="173" formatCode="#,##0.000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4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sz val="11"/>
      <name val="Calibri"/>
      <family val="2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sz val="14"/>
      <color indexed="62"/>
      <name val="Times New Roman"/>
      <family val="1"/>
    </font>
    <font>
      <b/>
      <sz val="9"/>
      <color indexed="62"/>
      <name val="Cambria"/>
      <family val="1"/>
    </font>
    <font>
      <b/>
      <sz val="9"/>
      <color indexed="62"/>
      <name val="Arial"/>
      <family val="2"/>
    </font>
    <font>
      <b/>
      <sz val="8"/>
      <color indexed="62"/>
      <name val="Cambria"/>
      <family val="1"/>
    </font>
    <font>
      <b/>
      <sz val="8"/>
      <color indexed="62"/>
      <name val="Arial"/>
      <family val="2"/>
    </font>
    <font>
      <sz val="11"/>
      <color indexed="62"/>
      <name val="Cambria"/>
      <family val="1"/>
    </font>
    <font>
      <sz val="10"/>
      <color indexed="10"/>
      <name val="Times New Roman"/>
      <family val="1"/>
    </font>
    <font>
      <u val="single"/>
      <sz val="11"/>
      <color indexed="8"/>
      <name val="Calibri"/>
      <family val="2"/>
    </font>
    <font>
      <b/>
      <sz val="10"/>
      <color indexed="6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4"/>
      <color theme="3" tint="0.39998000860214233"/>
      <name val="Times New Roman"/>
      <family val="1"/>
    </font>
    <font>
      <b/>
      <sz val="9"/>
      <color theme="3" tint="0.39998000860214233"/>
      <name val="Cambria"/>
      <family val="1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Cambria"/>
      <family val="1"/>
    </font>
    <font>
      <b/>
      <sz val="8"/>
      <color theme="3" tint="0.39998000860214233"/>
      <name val="Arial"/>
      <family val="2"/>
    </font>
    <font>
      <sz val="11"/>
      <color theme="3" tint="0.39998000860214233"/>
      <name val="Cambria"/>
      <family val="1"/>
    </font>
    <font>
      <sz val="10"/>
      <color rgb="FFFF0000"/>
      <name val="Times New Roman"/>
      <family val="1"/>
    </font>
    <font>
      <u val="single"/>
      <sz val="11"/>
      <color theme="1"/>
      <name val="Calibri"/>
      <family val="2"/>
    </font>
    <font>
      <b/>
      <sz val="10"/>
      <color theme="3" tint="0.399980008602142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1" applyNumberFormat="0" applyAlignment="0" applyProtection="0"/>
    <xf numFmtId="0" fontId="92" fillId="0" borderId="6" applyNumberFormat="0" applyFill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94" fillId="26" borderId="8" applyNumberFormat="0" applyAlignment="0" applyProtection="0"/>
    <xf numFmtId="9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 indent="1"/>
    </xf>
    <xf numFmtId="0" fontId="14" fillId="0" borderId="11" xfId="0" applyFont="1" applyBorder="1" applyAlignment="1">
      <alignment horizontal="justify" vertical="top" wrapText="1"/>
    </xf>
    <xf numFmtId="0" fontId="17" fillId="0" borderId="15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3" fontId="26" fillId="0" borderId="13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 indent="2"/>
    </xf>
    <xf numFmtId="0" fontId="16" fillId="0" borderId="15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 indent="1"/>
    </xf>
    <xf numFmtId="0" fontId="26" fillId="0" borderId="13" xfId="0" applyFont="1" applyBorder="1" applyAlignment="1">
      <alignment horizontal="left" vertical="top" wrapText="1" indent="1"/>
    </xf>
    <xf numFmtId="0" fontId="7" fillId="0" borderId="16" xfId="0" applyFont="1" applyBorder="1" applyAlignment="1">
      <alignment vertical="top" wrapText="1"/>
    </xf>
    <xf numFmtId="3" fontId="26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26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4" fillId="0" borderId="13" xfId="0" applyNumberFormat="1" applyFont="1" applyBorder="1" applyAlignment="1">
      <alignment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26" fillId="0" borderId="14" xfId="0" applyNumberFormat="1" applyFont="1" applyBorder="1" applyAlignment="1">
      <alignment horizontal="center" vertical="top" wrapText="1"/>
    </xf>
    <xf numFmtId="3" fontId="25" fillId="0" borderId="15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left" indent="10"/>
    </xf>
    <xf numFmtId="0" fontId="0" fillId="0" borderId="20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3" fillId="0" borderId="15" xfId="0" applyFont="1" applyBorder="1" applyAlignment="1">
      <alignment vertical="top" wrapText="1"/>
    </xf>
    <xf numFmtId="0" fontId="26" fillId="0" borderId="13" xfId="0" applyFont="1" applyBorder="1" applyAlignment="1">
      <alignment horizontal="left" vertical="top" wrapText="1" indent="3"/>
    </xf>
    <xf numFmtId="3" fontId="26" fillId="0" borderId="13" xfId="0" applyNumberFormat="1" applyFont="1" applyBorder="1" applyAlignment="1">
      <alignment horizontal="left" vertical="top" wrapText="1" indent="2"/>
    </xf>
    <xf numFmtId="0" fontId="4" fillId="0" borderId="21" xfId="0" applyFont="1" applyBorder="1" applyAlignment="1">
      <alignment vertical="top" wrapText="1"/>
    </xf>
    <xf numFmtId="3" fontId="26" fillId="0" borderId="13" xfId="0" applyNumberFormat="1" applyFont="1" applyBorder="1" applyAlignment="1">
      <alignment horizontal="left" vertical="top" wrapText="1" indent="1"/>
    </xf>
    <xf numFmtId="0" fontId="26" fillId="0" borderId="13" xfId="0" applyFont="1" applyBorder="1" applyAlignment="1">
      <alignment horizontal="left" vertical="top" wrapText="1" indent="2"/>
    </xf>
    <xf numFmtId="0" fontId="12" fillId="0" borderId="21" xfId="0" applyFont="1" applyBorder="1" applyAlignment="1">
      <alignment horizontal="left" vertical="top" wrapText="1"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0" borderId="12" xfId="0" applyNumberFormat="1" applyFont="1" applyBorder="1" applyAlignment="1">
      <alignment horizontal="right" vertical="top" wrapText="1"/>
    </xf>
    <xf numFmtId="3" fontId="34" fillId="0" borderId="12" xfId="0" applyNumberFormat="1" applyFont="1" applyBorder="1" applyAlignment="1">
      <alignment horizontal="right" vertical="top" wrapText="1"/>
    </xf>
    <xf numFmtId="3" fontId="98" fillId="0" borderId="12" xfId="0" applyNumberFormat="1" applyFont="1" applyBorder="1" applyAlignment="1">
      <alignment vertical="top" wrapText="1"/>
    </xf>
    <xf numFmtId="3" fontId="36" fillId="0" borderId="12" xfId="0" applyNumberFormat="1" applyFont="1" applyBorder="1" applyAlignment="1">
      <alignment vertical="top" wrapText="1"/>
    </xf>
    <xf numFmtId="4" fontId="97" fillId="0" borderId="0" xfId="0" applyNumberFormat="1" applyFont="1" applyAlignment="1">
      <alignment/>
    </xf>
    <xf numFmtId="4" fontId="99" fillId="0" borderId="12" xfId="0" applyNumberFormat="1" applyFont="1" applyBorder="1" applyAlignment="1">
      <alignment horizontal="center" vertical="top" wrapText="1"/>
    </xf>
    <xf numFmtId="0" fontId="97" fillId="0" borderId="0" xfId="0" applyFont="1" applyAlignment="1">
      <alignment/>
    </xf>
    <xf numFmtId="3" fontId="37" fillId="0" borderId="12" xfId="0" applyNumberFormat="1" applyFont="1" applyBorder="1" applyAlignment="1">
      <alignment horizontal="right" vertical="top" wrapText="1"/>
    </xf>
    <xf numFmtId="3" fontId="66" fillId="0" borderId="0" xfId="0" applyNumberFormat="1" applyFont="1" applyAlignment="1">
      <alignment/>
    </xf>
    <xf numFmtId="0" fontId="38" fillId="0" borderId="12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3" fontId="34" fillId="0" borderId="21" xfId="0" applyNumberFormat="1" applyFont="1" applyBorder="1" applyAlignment="1">
      <alignment horizontal="right" vertical="top" wrapText="1"/>
    </xf>
    <xf numFmtId="3" fontId="34" fillId="0" borderId="16" xfId="0" applyNumberFormat="1" applyFont="1" applyBorder="1" applyAlignment="1">
      <alignment vertical="top" wrapText="1"/>
    </xf>
    <xf numFmtId="3" fontId="34" fillId="0" borderId="15" xfId="0" applyNumberFormat="1" applyFont="1" applyBorder="1" applyAlignment="1">
      <alignment vertical="top" wrapText="1"/>
    </xf>
    <xf numFmtId="3" fontId="34" fillId="0" borderId="17" xfId="0" applyNumberFormat="1" applyFont="1" applyBorder="1" applyAlignment="1">
      <alignment vertical="top" wrapText="1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4" fontId="100" fillId="0" borderId="0" xfId="0" applyNumberFormat="1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 horizontal="center"/>
    </xf>
    <xf numFmtId="49" fontId="102" fillId="0" borderId="0" xfId="0" applyNumberFormat="1" applyFont="1" applyAlignment="1">
      <alignment/>
    </xf>
    <xf numFmtId="4" fontId="102" fillId="0" borderId="0" xfId="0" applyNumberFormat="1" applyFont="1" applyAlignment="1">
      <alignment/>
    </xf>
    <xf numFmtId="49" fontId="105" fillId="0" borderId="15" xfId="0" applyNumberFormat="1" applyFont="1" applyBorder="1" applyAlignment="1">
      <alignment vertical="top" wrapText="1"/>
    </xf>
    <xf numFmtId="0" fontId="105" fillId="0" borderId="11" xfId="0" applyFont="1" applyBorder="1" applyAlignment="1">
      <alignment vertical="top" wrapText="1"/>
    </xf>
    <xf numFmtId="49" fontId="106" fillId="0" borderId="15" xfId="0" applyNumberFormat="1" applyFont="1" applyBorder="1" applyAlignment="1">
      <alignment horizontal="left" vertical="top" wrapText="1" indent="3"/>
    </xf>
    <xf numFmtId="0" fontId="106" fillId="0" borderId="11" xfId="0" applyFont="1" applyBorder="1" applyAlignment="1">
      <alignment horizontal="center" vertical="top" wrapText="1"/>
    </xf>
    <xf numFmtId="0" fontId="106" fillId="0" borderId="11" xfId="0" applyFont="1" applyBorder="1" applyAlignment="1">
      <alignment horizontal="left" vertical="top" wrapText="1" indent="1"/>
    </xf>
    <xf numFmtId="4" fontId="106" fillId="0" borderId="11" xfId="0" applyNumberFormat="1" applyFont="1" applyBorder="1" applyAlignment="1">
      <alignment horizontal="left" vertical="top" wrapText="1" indent="2"/>
    </xf>
    <xf numFmtId="49" fontId="102" fillId="0" borderId="13" xfId="0" applyNumberFormat="1" applyFont="1" applyBorder="1" applyAlignment="1">
      <alignment vertical="top" wrapText="1"/>
    </xf>
    <xf numFmtId="0" fontId="102" fillId="0" borderId="12" xfId="0" applyFont="1" applyBorder="1" applyAlignment="1">
      <alignment vertical="top" wrapText="1"/>
    </xf>
    <xf numFmtId="4" fontId="106" fillId="0" borderId="12" xfId="0" applyNumberFormat="1" applyFont="1" applyBorder="1" applyAlignment="1">
      <alignment horizontal="left" vertical="top" wrapText="1" indent="2"/>
    </xf>
    <xf numFmtId="0" fontId="107" fillId="0" borderId="12" xfId="0" applyNumberFormat="1" applyFont="1" applyBorder="1" applyAlignment="1">
      <alignment horizontal="center" vertical="top" wrapText="1"/>
    </xf>
    <xf numFmtId="49" fontId="108" fillId="0" borderId="13" xfId="0" applyNumberFormat="1" applyFont="1" applyBorder="1" applyAlignment="1">
      <alignment horizontal="center" vertical="top" wrapText="1"/>
    </xf>
    <xf numFmtId="0" fontId="108" fillId="0" borderId="12" xfId="0" applyFont="1" applyBorder="1" applyAlignment="1">
      <alignment horizontal="center" vertical="top" wrapText="1"/>
    </xf>
    <xf numFmtId="0" fontId="109" fillId="0" borderId="12" xfId="0" applyFont="1" applyBorder="1" applyAlignment="1">
      <alignment horizontal="center" vertical="top" wrapText="1"/>
    </xf>
    <xf numFmtId="4" fontId="110" fillId="0" borderId="0" xfId="0" applyNumberFormat="1" applyFont="1" applyAlignment="1">
      <alignment horizontal="left" indent="9"/>
    </xf>
    <xf numFmtId="4" fontId="110" fillId="0" borderId="0" xfId="0" applyNumberFormat="1" applyFont="1" applyAlignment="1">
      <alignment/>
    </xf>
    <xf numFmtId="0" fontId="110" fillId="0" borderId="19" xfId="0" applyFont="1" applyBorder="1" applyAlignment="1">
      <alignment/>
    </xf>
    <xf numFmtId="0" fontId="102" fillId="0" borderId="20" xfId="0" applyFont="1" applyBorder="1" applyAlignment="1">
      <alignment/>
    </xf>
    <xf numFmtId="3" fontId="111" fillId="0" borderId="12" xfId="0" applyNumberFormat="1" applyFont="1" applyBorder="1" applyAlignment="1">
      <alignment horizontal="right" vertical="top" wrapText="1"/>
    </xf>
    <xf numFmtId="0" fontId="112" fillId="0" borderId="0" xfId="0" applyFont="1" applyAlignment="1">
      <alignment/>
    </xf>
    <xf numFmtId="0" fontId="0" fillId="0" borderId="22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3"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3" fontId="35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3" fillId="0" borderId="0" xfId="0" applyFont="1" applyAlignment="1">
      <alignment/>
    </xf>
    <xf numFmtId="3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2" fillId="0" borderId="19" xfId="0" applyFont="1" applyBorder="1" applyAlignment="1">
      <alignment/>
    </xf>
    <xf numFmtId="3" fontId="42" fillId="0" borderId="19" xfId="0" applyNumberFormat="1" applyFont="1" applyBorder="1" applyAlignment="1">
      <alignment/>
    </xf>
    <xf numFmtId="0" fontId="44" fillId="0" borderId="23" xfId="0" applyFont="1" applyBorder="1" applyAlignment="1">
      <alignment/>
    </xf>
    <xf numFmtId="3" fontId="44" fillId="0" borderId="23" xfId="0" applyNumberFormat="1" applyFont="1" applyBorder="1" applyAlignment="1">
      <alignment/>
    </xf>
    <xf numFmtId="0" fontId="42" fillId="0" borderId="20" xfId="0" applyFont="1" applyBorder="1" applyAlignment="1">
      <alignment/>
    </xf>
    <xf numFmtId="3" fontId="42" fillId="0" borderId="20" xfId="0" applyNumberFormat="1" applyFont="1" applyBorder="1" applyAlignment="1">
      <alignment/>
    </xf>
    <xf numFmtId="173" fontId="34" fillId="0" borderId="12" xfId="0" applyNumberFormat="1" applyFont="1" applyBorder="1" applyAlignment="1">
      <alignment horizontal="right" vertical="top" wrapText="1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36" fillId="0" borderId="14" xfId="0" applyNumberFormat="1" applyFont="1" applyBorder="1" applyAlignment="1">
      <alignment vertical="top" wrapText="1"/>
    </xf>
    <xf numFmtId="3" fontId="36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39" fillId="0" borderId="14" xfId="0" applyNumberFormat="1" applyFont="1" applyBorder="1" applyAlignment="1">
      <alignment vertical="top" wrapText="1"/>
    </xf>
    <xf numFmtId="3" fontId="39" fillId="0" borderId="13" xfId="0" applyNumberFormat="1" applyFont="1" applyBorder="1" applyAlignment="1">
      <alignment vertical="top" wrapText="1"/>
    </xf>
    <xf numFmtId="3" fontId="98" fillId="0" borderId="14" xfId="0" applyNumberFormat="1" applyFont="1" applyBorder="1" applyAlignment="1">
      <alignment vertical="top" wrapText="1"/>
    </xf>
    <xf numFmtId="3" fontId="98" fillId="0" borderId="13" xfId="0" applyNumberFormat="1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3" fontId="98" fillId="0" borderId="15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39" fillId="0" borderId="15" xfId="0" applyNumberFormat="1" applyFont="1" applyBorder="1" applyAlignment="1">
      <alignment vertical="top" wrapText="1"/>
    </xf>
    <xf numFmtId="3" fontId="36" fillId="0" borderId="15" xfId="0" applyNumberFormat="1" applyFont="1" applyBorder="1" applyAlignment="1">
      <alignment vertical="top" wrapText="1"/>
    </xf>
    <xf numFmtId="3" fontId="35" fillId="0" borderId="14" xfId="0" applyNumberFormat="1" applyFont="1" applyBorder="1" applyAlignment="1">
      <alignment vertical="top" wrapText="1"/>
    </xf>
    <xf numFmtId="3" fontId="35" fillId="0" borderId="13" xfId="0" applyNumberFormat="1" applyFont="1" applyBorder="1" applyAlignment="1">
      <alignment vertical="top" wrapText="1"/>
    </xf>
    <xf numFmtId="3" fontId="35" fillId="0" borderId="15" xfId="0" applyNumberFormat="1" applyFont="1" applyBorder="1" applyAlignment="1">
      <alignment vertical="top" wrapText="1"/>
    </xf>
    <xf numFmtId="3" fontId="34" fillId="0" borderId="14" xfId="0" applyNumberFormat="1" applyFont="1" applyBorder="1" applyAlignment="1">
      <alignment horizontal="right" vertical="top" wrapText="1"/>
    </xf>
    <xf numFmtId="3" fontId="34" fillId="0" borderId="15" xfId="0" applyNumberFormat="1" applyFont="1" applyBorder="1" applyAlignment="1">
      <alignment horizontal="right" vertical="top" wrapText="1"/>
    </xf>
    <xf numFmtId="3" fontId="34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3" fontId="37" fillId="0" borderId="14" xfId="0" applyNumberFormat="1" applyFont="1" applyBorder="1" applyAlignment="1">
      <alignment horizontal="right" vertical="top" wrapText="1"/>
    </xf>
    <xf numFmtId="3" fontId="37" fillId="0" borderId="13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left" vertical="top" wrapText="1" indent="2"/>
    </xf>
    <xf numFmtId="0" fontId="12" fillId="0" borderId="13" xfId="0" applyFont="1" applyBorder="1" applyAlignment="1">
      <alignment horizontal="left" vertical="top" wrapText="1" indent="2"/>
    </xf>
    <xf numFmtId="3" fontId="34" fillId="0" borderId="16" xfId="0" applyNumberFormat="1" applyFont="1" applyBorder="1" applyAlignment="1">
      <alignment horizontal="right" vertical="top" wrapText="1"/>
    </xf>
    <xf numFmtId="3" fontId="37" fillId="0" borderId="15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06" fillId="0" borderId="14" xfId="0" applyFont="1" applyBorder="1" applyAlignment="1">
      <alignment horizontal="left" vertical="top" wrapText="1" indent="2"/>
    </xf>
    <xf numFmtId="0" fontId="106" fillId="0" borderId="13" xfId="0" applyFont="1" applyBorder="1" applyAlignment="1">
      <alignment horizontal="left" vertical="top" wrapText="1" indent="2"/>
    </xf>
    <xf numFmtId="0" fontId="24" fillId="0" borderId="2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04" fillId="0" borderId="26" xfId="0" applyFont="1" applyBorder="1" applyAlignment="1">
      <alignment horizontal="center" vertical="top" wrapText="1"/>
    </xf>
    <xf numFmtId="0" fontId="104" fillId="0" borderId="31" xfId="0" applyFont="1" applyBorder="1" applyAlignment="1">
      <alignment horizontal="center" vertical="top" wrapText="1"/>
    </xf>
    <xf numFmtId="0" fontId="104" fillId="0" borderId="27" xfId="0" applyFont="1" applyBorder="1" applyAlignment="1">
      <alignment horizontal="center" vertical="top" wrapText="1"/>
    </xf>
    <xf numFmtId="0" fontId="113" fillId="0" borderId="26" xfId="0" applyFont="1" applyBorder="1" applyAlignment="1">
      <alignment horizontal="center" vertical="top" wrapText="1"/>
    </xf>
    <xf numFmtId="0" fontId="113" fillId="0" borderId="27" xfId="0" applyFont="1" applyBorder="1" applyAlignment="1">
      <alignment horizontal="center" vertical="top" wrapText="1"/>
    </xf>
    <xf numFmtId="49" fontId="26" fillId="0" borderId="14" xfId="0" applyNumberFormat="1" applyFont="1" applyBorder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49" fontId="26" fillId="0" borderId="14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49" fontId="26" fillId="0" borderId="24" xfId="0" applyNumberFormat="1" applyFont="1" applyBorder="1" applyAlignment="1">
      <alignment horizontal="center" vertical="top" wrapText="1"/>
    </xf>
    <xf numFmtId="49" fontId="26" fillId="0" borderId="29" xfId="0" applyNumberFormat="1" applyFont="1" applyBorder="1" applyAlignment="1">
      <alignment horizontal="center" vertical="top" wrapText="1"/>
    </xf>
    <xf numFmtId="49" fontId="26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26" fillId="0" borderId="16" xfId="0" applyNumberFormat="1" applyFont="1" applyBorder="1" applyAlignment="1">
      <alignment horizontal="center" vertical="top" wrapText="1"/>
    </xf>
    <xf numFmtId="3" fontId="26" fillId="0" borderId="13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3" fontId="26" fillId="0" borderId="14" xfId="0" applyNumberFormat="1" applyFont="1" applyBorder="1" applyAlignment="1">
      <alignment horizontal="center" vertical="top" wrapText="1"/>
    </xf>
    <xf numFmtId="3" fontId="26" fillId="0" borderId="15" xfId="0" applyNumberFormat="1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3" fontId="34" fillId="0" borderId="17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top" wrapText="1"/>
    </xf>
    <xf numFmtId="0" fontId="104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2" fillId="0" borderId="16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jana.radinovic\AppData\Local\Microsoft\Windows\Temporary%20Internet%20Files\Content.Outlook\UOX9AGXR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32">
      <selection activeCell="D50" sqref="D50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93" customWidth="1"/>
    <col min="5" max="5" width="27.421875" style="0" customWidth="1"/>
  </cols>
  <sheetData>
    <row r="1" spans="5:7" ht="15">
      <c r="E1" s="143"/>
      <c r="F1" s="143"/>
      <c r="G1" s="143"/>
    </row>
    <row r="2" spans="5:7" ht="15">
      <c r="E2" s="143"/>
      <c r="F2" s="143"/>
      <c r="G2" s="143"/>
    </row>
    <row r="3" spans="5:7" ht="15">
      <c r="E3" s="143"/>
      <c r="F3" s="143"/>
      <c r="G3" s="143"/>
    </row>
    <row r="4" spans="5:7" ht="15">
      <c r="E4" s="143"/>
      <c r="F4" s="143"/>
      <c r="G4" s="143"/>
    </row>
    <row r="5" spans="5:7" ht="15">
      <c r="E5" s="143"/>
      <c r="F5" s="143"/>
      <c r="G5" s="143"/>
    </row>
    <row r="6" spans="5:7" ht="15">
      <c r="E6" s="143"/>
      <c r="F6" s="143"/>
      <c r="G6" s="143"/>
    </row>
    <row r="7" spans="1:7" ht="15">
      <c r="A7" s="2" t="s">
        <v>305</v>
      </c>
      <c r="E7" s="144" t="s">
        <v>306</v>
      </c>
      <c r="F7" s="143"/>
      <c r="G7" s="143"/>
    </row>
    <row r="8" spans="1:9" ht="15">
      <c r="A8" s="2" t="s">
        <v>307</v>
      </c>
      <c r="E8" s="144" t="s">
        <v>298</v>
      </c>
      <c r="F8" s="143"/>
      <c r="G8" s="143"/>
      <c r="I8" s="2"/>
    </row>
    <row r="9" spans="1:9" ht="15">
      <c r="A9" s="2" t="s">
        <v>290</v>
      </c>
      <c r="E9" s="144" t="s">
        <v>288</v>
      </c>
      <c r="F9" s="143"/>
      <c r="G9" s="143"/>
      <c r="I9" s="2"/>
    </row>
    <row r="10" spans="2:9" ht="15">
      <c r="B10" s="181" t="s">
        <v>308</v>
      </c>
      <c r="C10" s="181"/>
      <c r="E10" s="143"/>
      <c r="F10" s="143"/>
      <c r="G10" s="143"/>
      <c r="I10" s="2"/>
    </row>
    <row r="11" spans="2:7" ht="15">
      <c r="B11" s="181" t="s">
        <v>372</v>
      </c>
      <c r="C11" s="181"/>
      <c r="E11" s="143"/>
      <c r="F11" s="145"/>
      <c r="G11" s="143"/>
    </row>
    <row r="12" spans="5:7" ht="15">
      <c r="E12" s="143"/>
      <c r="F12" s="145"/>
      <c r="G12" s="143"/>
    </row>
    <row r="13" spans="5:7" ht="15">
      <c r="E13" s="143"/>
      <c r="F13" s="143"/>
      <c r="G13" s="143"/>
    </row>
    <row r="14" spans="5:7" ht="15.75" thickBot="1">
      <c r="E14" s="143"/>
      <c r="F14" s="143"/>
      <c r="G14" s="143"/>
    </row>
    <row r="15" spans="1:7" ht="15">
      <c r="A15" s="177"/>
      <c r="B15" s="3"/>
      <c r="C15" s="146"/>
      <c r="D15" s="183" t="s">
        <v>2</v>
      </c>
      <c r="E15" s="184"/>
      <c r="F15" s="143"/>
      <c r="G15" s="143"/>
    </row>
    <row r="16" spans="1:7" ht="15.75" thickBot="1">
      <c r="A16" s="182"/>
      <c r="B16" s="4"/>
      <c r="C16" s="4"/>
      <c r="D16" s="185"/>
      <c r="E16" s="186"/>
      <c r="F16" s="143"/>
      <c r="G16" s="143"/>
    </row>
    <row r="17" spans="1:7" ht="15">
      <c r="A17" s="182"/>
      <c r="B17" s="147" t="s">
        <v>0</v>
      </c>
      <c r="C17" s="148" t="s">
        <v>1</v>
      </c>
      <c r="D17" s="149"/>
      <c r="E17" s="187" t="s">
        <v>304</v>
      </c>
      <c r="F17" s="143"/>
      <c r="G17" s="143"/>
    </row>
    <row r="18" spans="1:7" ht="24.75" thickBot="1">
      <c r="A18" s="178"/>
      <c r="B18" s="5"/>
      <c r="C18" s="5"/>
      <c r="D18" s="150" t="s">
        <v>377</v>
      </c>
      <c r="E18" s="188"/>
      <c r="F18" s="143"/>
      <c r="G18" s="143"/>
    </row>
    <row r="19" spans="1:7" ht="16.5" thickBot="1">
      <c r="A19" s="7"/>
      <c r="B19" s="8">
        <v>1</v>
      </c>
      <c r="C19" s="8">
        <v>2</v>
      </c>
      <c r="D19" s="151">
        <v>3</v>
      </c>
      <c r="E19" s="152">
        <v>4</v>
      </c>
      <c r="F19" s="143"/>
      <c r="G19" s="143"/>
    </row>
    <row r="20" spans="1:7" ht="26.25" thickBot="1">
      <c r="A20" s="153" t="s">
        <v>309</v>
      </c>
      <c r="B20" s="10" t="s">
        <v>310</v>
      </c>
      <c r="C20" s="11"/>
      <c r="D20" s="102"/>
      <c r="E20" s="91"/>
      <c r="F20" s="143"/>
      <c r="G20" s="143"/>
    </row>
    <row r="21" spans="1:7" ht="16.5" thickBot="1">
      <c r="A21" s="154">
        <v>1</v>
      </c>
      <c r="B21" s="155" t="s">
        <v>311</v>
      </c>
      <c r="C21" s="11"/>
      <c r="D21" s="156">
        <f>+D22+D23+D25+D26</f>
        <v>4293926.5</v>
      </c>
      <c r="E21" s="156">
        <f>+E22+E23+E25+E26</f>
        <v>3403391.87</v>
      </c>
      <c r="F21" s="143"/>
      <c r="G21" s="143"/>
    </row>
    <row r="22" spans="1:7" ht="26.25" thickBot="1">
      <c r="A22" s="7"/>
      <c r="B22" s="157" t="s">
        <v>312</v>
      </c>
      <c r="C22" s="11"/>
      <c r="D22" s="103">
        <v>4225641.05</v>
      </c>
      <c r="E22" s="103">
        <v>3390176.69</v>
      </c>
      <c r="F22" s="143"/>
      <c r="G22" s="143"/>
    </row>
    <row r="23" spans="1:7" ht="25.5">
      <c r="A23" s="177"/>
      <c r="B23" s="158" t="s">
        <v>313</v>
      </c>
      <c r="C23" s="177"/>
      <c r="D23" s="179">
        <v>23017.59</v>
      </c>
      <c r="E23" s="179"/>
      <c r="F23" s="143"/>
      <c r="G23" s="143"/>
    </row>
    <row r="24" spans="1:7" ht="15.75" customHeight="1" thickBot="1">
      <c r="A24" s="178"/>
      <c r="B24" s="157" t="s">
        <v>314</v>
      </c>
      <c r="C24" s="178"/>
      <c r="D24" s="180"/>
      <c r="E24" s="180"/>
      <c r="F24" s="143"/>
      <c r="G24" s="143"/>
    </row>
    <row r="25" spans="1:7" ht="26.25" thickBot="1">
      <c r="A25" s="7"/>
      <c r="B25" s="157" t="s">
        <v>315</v>
      </c>
      <c r="C25" s="11"/>
      <c r="D25" s="103">
        <v>45267.86</v>
      </c>
      <c r="E25" s="103">
        <v>13215.18</v>
      </c>
      <c r="F25" s="143"/>
      <c r="G25" s="143"/>
    </row>
    <row r="26" spans="1:7" ht="16.5" thickBot="1">
      <c r="A26" s="7"/>
      <c r="B26" s="157" t="s">
        <v>316</v>
      </c>
      <c r="C26" s="11"/>
      <c r="D26" s="103"/>
      <c r="E26" s="103"/>
      <c r="F26" s="143"/>
      <c r="G26" s="143"/>
    </row>
    <row r="27" spans="1:7" ht="16.5" thickBot="1">
      <c r="A27" s="154">
        <v>2</v>
      </c>
      <c r="B27" s="155" t="s">
        <v>317</v>
      </c>
      <c r="C27" s="11"/>
      <c r="D27" s="156">
        <f>+D28+D30+D31+D33+D34+D35+D36+D37</f>
        <v>3874958.33</v>
      </c>
      <c r="E27" s="156">
        <f>+E28+E30+E31+E33+E34+E35+E36+E37</f>
        <v>3527890.76</v>
      </c>
      <c r="F27" s="143"/>
      <c r="G27" s="143"/>
    </row>
    <row r="28" spans="1:7" ht="25.5">
      <c r="A28" s="177"/>
      <c r="B28" s="158" t="s">
        <v>318</v>
      </c>
      <c r="C28" s="177"/>
      <c r="D28" s="179">
        <v>3081668.13</v>
      </c>
      <c r="E28" s="179">
        <v>2779166.46</v>
      </c>
      <c r="F28" s="143"/>
      <c r="G28" s="143"/>
    </row>
    <row r="29" spans="1:7" ht="15.75" customHeight="1" thickBot="1">
      <c r="A29" s="178"/>
      <c r="B29" s="157" t="s">
        <v>319</v>
      </c>
      <c r="C29" s="178"/>
      <c r="D29" s="180"/>
      <c r="E29" s="180"/>
      <c r="F29" s="143"/>
      <c r="G29" s="143"/>
    </row>
    <row r="30" spans="1:7" ht="39" thickBot="1">
      <c r="A30" s="7"/>
      <c r="B30" s="157" t="s">
        <v>320</v>
      </c>
      <c r="C30" s="11"/>
      <c r="D30" s="103">
        <v>30446.87</v>
      </c>
      <c r="E30" s="103">
        <v>36957.6</v>
      </c>
      <c r="F30" s="143"/>
      <c r="G30" s="143"/>
    </row>
    <row r="31" spans="1:7" ht="25.5">
      <c r="A31" s="177"/>
      <c r="B31" s="158" t="s">
        <v>321</v>
      </c>
      <c r="C31" s="177"/>
      <c r="D31" s="179">
        <v>289552.6</v>
      </c>
      <c r="E31" s="179">
        <v>246189.46000000002</v>
      </c>
      <c r="F31" s="143"/>
      <c r="G31" s="143"/>
    </row>
    <row r="32" spans="1:7" ht="15.75" customHeight="1" thickBot="1">
      <c r="A32" s="178"/>
      <c r="B32" s="157" t="s">
        <v>322</v>
      </c>
      <c r="C32" s="178"/>
      <c r="D32" s="180"/>
      <c r="E32" s="180"/>
      <c r="F32" s="143"/>
      <c r="G32" s="143"/>
    </row>
    <row r="33" spans="1:7" ht="26.25" thickBot="1">
      <c r="A33" s="7"/>
      <c r="B33" s="157" t="s">
        <v>323</v>
      </c>
      <c r="C33" s="11"/>
      <c r="D33" s="103">
        <v>92444.4</v>
      </c>
      <c r="E33" s="103">
        <v>89681.22</v>
      </c>
      <c r="F33" s="143"/>
      <c r="G33" s="143"/>
    </row>
    <row r="34" spans="1:7" ht="16.5" thickBot="1">
      <c r="A34" s="7"/>
      <c r="B34" s="157" t="s">
        <v>324</v>
      </c>
      <c r="C34" s="11"/>
      <c r="D34" s="103">
        <v>10939.66</v>
      </c>
      <c r="E34" s="103">
        <v>10431.35</v>
      </c>
      <c r="F34" s="143"/>
      <c r="G34" s="143"/>
    </row>
    <row r="35" spans="1:7" ht="26.25" thickBot="1">
      <c r="A35" s="7"/>
      <c r="B35" s="157" t="s">
        <v>325</v>
      </c>
      <c r="C35" s="11"/>
      <c r="D35" s="103">
        <v>115297.13</v>
      </c>
      <c r="E35" s="103">
        <v>102353.78</v>
      </c>
      <c r="F35" s="143"/>
      <c r="G35" s="143"/>
    </row>
    <row r="36" spans="1:7" ht="26.25" thickBot="1">
      <c r="A36" s="7"/>
      <c r="B36" s="157" t="s">
        <v>326</v>
      </c>
      <c r="C36" s="11"/>
      <c r="D36" s="103">
        <f>220560.32+34049.22</f>
        <v>254609.54</v>
      </c>
      <c r="E36" s="103">
        <v>263110.88999999966</v>
      </c>
      <c r="F36" s="143"/>
      <c r="G36" s="143"/>
    </row>
    <row r="37" spans="1:7" ht="16.5" thickBot="1">
      <c r="A37" s="7"/>
      <c r="B37" s="157" t="s">
        <v>327</v>
      </c>
      <c r="C37" s="11"/>
      <c r="D37" s="103"/>
      <c r="E37" s="103"/>
      <c r="F37" s="143"/>
      <c r="G37" s="143"/>
    </row>
    <row r="38" spans="1:7" ht="26.25" thickBot="1">
      <c r="A38" s="154">
        <v>3</v>
      </c>
      <c r="B38" s="155" t="s">
        <v>328</v>
      </c>
      <c r="C38" s="11"/>
      <c r="D38" s="156">
        <f>D21-D27</f>
        <v>418968.1699999999</v>
      </c>
      <c r="E38" s="156">
        <f>E21-E27</f>
        <v>-124498.88999999966</v>
      </c>
      <c r="F38" s="143"/>
      <c r="G38" s="143"/>
    </row>
    <row r="39" spans="1:7" ht="26.25" thickBot="1">
      <c r="A39" s="153" t="s">
        <v>329</v>
      </c>
      <c r="B39" s="10" t="s">
        <v>330</v>
      </c>
      <c r="C39" s="11"/>
      <c r="D39" s="103"/>
      <c r="E39" s="103"/>
      <c r="F39" s="143"/>
      <c r="G39" s="143"/>
    </row>
    <row r="40" spans="1:7" ht="26.25" thickBot="1">
      <c r="A40" s="154">
        <v>1</v>
      </c>
      <c r="B40" s="155" t="s">
        <v>331</v>
      </c>
      <c r="C40" s="11"/>
      <c r="D40" s="103">
        <f>+D41+D42+D43+D44+D45</f>
        <v>368092.37</v>
      </c>
      <c r="E40" s="103">
        <f>+E41+E42+E43+E44+E45</f>
        <v>3385760.4499999997</v>
      </c>
      <c r="F40" s="143"/>
      <c r="G40" s="143"/>
    </row>
    <row r="41" spans="1:7" ht="16.5" thickBot="1">
      <c r="A41" s="7"/>
      <c r="B41" s="157" t="s">
        <v>332</v>
      </c>
      <c r="C41" s="11"/>
      <c r="D41" s="103"/>
      <c r="E41" s="103">
        <v>3067568.59</v>
      </c>
      <c r="F41" s="143"/>
      <c r="G41" s="143"/>
    </row>
    <row r="42" spans="1:7" ht="16.5" thickBot="1">
      <c r="A42" s="7"/>
      <c r="B42" s="157" t="s">
        <v>333</v>
      </c>
      <c r="C42" s="11"/>
      <c r="D42" s="103">
        <v>277590.17</v>
      </c>
      <c r="E42" s="103">
        <v>224023.36</v>
      </c>
      <c r="F42" s="143"/>
      <c r="G42" s="143"/>
    </row>
    <row r="43" spans="1:7" ht="26.25" thickBot="1">
      <c r="A43" s="7"/>
      <c r="B43" s="157" t="s">
        <v>334</v>
      </c>
      <c r="C43" s="11"/>
      <c r="D43" s="103"/>
      <c r="E43" s="103"/>
      <c r="F43" s="143"/>
      <c r="G43" s="143"/>
    </row>
    <row r="44" spans="1:7" ht="16.5" thickBot="1">
      <c r="A44" s="7"/>
      <c r="B44" s="157" t="s">
        <v>335</v>
      </c>
      <c r="C44" s="11"/>
      <c r="D44" s="103">
        <v>90502.2</v>
      </c>
      <c r="E44" s="103">
        <v>94168.5</v>
      </c>
      <c r="F44" s="143"/>
      <c r="G44" s="143"/>
    </row>
    <row r="45" spans="1:7" ht="26.25" thickBot="1">
      <c r="A45" s="7"/>
      <c r="B45" s="157" t="s">
        <v>336</v>
      </c>
      <c r="C45" s="11"/>
      <c r="D45" s="103"/>
      <c r="E45" s="103"/>
      <c r="F45" s="143"/>
      <c r="G45" s="143"/>
    </row>
    <row r="46" spans="1:7" ht="26.25" thickBot="1">
      <c r="A46" s="154">
        <v>2</v>
      </c>
      <c r="B46" s="155" t="s">
        <v>337</v>
      </c>
      <c r="C46" s="11"/>
      <c r="D46" s="103">
        <f>+D47+D48+D49+D50+D51+D53+D55+D56</f>
        <v>410656.12</v>
      </c>
      <c r="E46" s="103">
        <f>+E47+E48+E49+E50+E51+E53+E55+E56</f>
        <v>3205677.3699999996</v>
      </c>
      <c r="F46" s="143"/>
      <c r="G46" s="143"/>
    </row>
    <row r="47" spans="1:7" ht="39" thickBot="1">
      <c r="A47" s="7"/>
      <c r="B47" s="157" t="s">
        <v>338</v>
      </c>
      <c r="C47" s="11"/>
      <c r="D47" s="103">
        <v>408269.6</v>
      </c>
      <c r="E47" s="103">
        <v>3187189.01</v>
      </c>
      <c r="F47" s="143"/>
      <c r="G47" s="143"/>
    </row>
    <row r="48" spans="1:7" ht="39" thickBot="1">
      <c r="A48" s="7"/>
      <c r="B48" s="157" t="s">
        <v>339</v>
      </c>
      <c r="C48" s="11"/>
      <c r="D48" s="103"/>
      <c r="E48" s="103"/>
      <c r="F48" s="143"/>
      <c r="G48" s="143"/>
    </row>
    <row r="49" spans="1:7" ht="64.5" thickBot="1">
      <c r="A49" s="7"/>
      <c r="B49" s="157" t="s">
        <v>340</v>
      </c>
      <c r="C49" s="11"/>
      <c r="D49" s="103"/>
      <c r="E49" s="103"/>
      <c r="F49" s="143"/>
      <c r="G49" s="143"/>
    </row>
    <row r="50" spans="1:7" ht="64.5" thickBot="1">
      <c r="A50" s="7"/>
      <c r="B50" s="157" t="s">
        <v>341</v>
      </c>
      <c r="C50" s="11"/>
      <c r="D50" s="103"/>
      <c r="E50" s="103"/>
      <c r="F50" s="143"/>
      <c r="G50" s="143"/>
    </row>
    <row r="51" spans="1:7" ht="25.5">
      <c r="A51" s="177"/>
      <c r="B51" s="159" t="s">
        <v>342</v>
      </c>
      <c r="C51" s="177"/>
      <c r="D51" s="179"/>
      <c r="E51" s="179"/>
      <c r="F51" s="143"/>
      <c r="G51" s="143"/>
    </row>
    <row r="52" spans="1:7" ht="26.25" thickBot="1">
      <c r="A52" s="178"/>
      <c r="B52" s="157" t="s">
        <v>343</v>
      </c>
      <c r="C52" s="178"/>
      <c r="D52" s="180"/>
      <c r="E52" s="180"/>
      <c r="F52" s="143"/>
      <c r="G52" s="143"/>
    </row>
    <row r="53" spans="1:7" ht="25.5">
      <c r="A53" s="177"/>
      <c r="B53" s="158" t="s">
        <v>344</v>
      </c>
      <c r="C53" s="177"/>
      <c r="D53" s="179"/>
      <c r="E53" s="179"/>
      <c r="F53" s="143"/>
      <c r="G53" s="143"/>
    </row>
    <row r="54" spans="1:7" ht="15.75" customHeight="1" thickBot="1">
      <c r="A54" s="178"/>
      <c r="B54" s="157" t="s">
        <v>345</v>
      </c>
      <c r="C54" s="178"/>
      <c r="D54" s="180"/>
      <c r="E54" s="180"/>
      <c r="F54" s="143"/>
      <c r="G54" s="143"/>
    </row>
    <row r="55" spans="1:7" ht="26.25" thickBot="1">
      <c r="A55" s="7"/>
      <c r="B55" s="157" t="s">
        <v>346</v>
      </c>
      <c r="C55" s="11"/>
      <c r="D55" s="103">
        <v>2386.52</v>
      </c>
      <c r="E55" s="103">
        <v>18488.36</v>
      </c>
      <c r="F55" s="143"/>
      <c r="G55" s="143"/>
    </row>
    <row r="56" spans="1:7" ht="26.25" thickBot="1">
      <c r="A56" s="7"/>
      <c r="B56" s="157" t="s">
        <v>347</v>
      </c>
      <c r="C56" s="11"/>
      <c r="D56" s="103"/>
      <c r="E56" s="103"/>
      <c r="F56" s="143"/>
      <c r="G56" s="143"/>
    </row>
    <row r="57" spans="1:7" ht="26.25" thickBot="1">
      <c r="A57" s="154">
        <v>3</v>
      </c>
      <c r="B57" s="155" t="s">
        <v>348</v>
      </c>
      <c r="C57" s="11"/>
      <c r="D57" s="156">
        <f>D40-D46</f>
        <v>-42563.75</v>
      </c>
      <c r="E57" s="156">
        <f>E40-E46</f>
        <v>180083.08000000007</v>
      </c>
      <c r="F57" s="143"/>
      <c r="G57" s="143"/>
    </row>
    <row r="58" spans="1:7" ht="26.25" thickBot="1">
      <c r="A58" s="153" t="s">
        <v>349</v>
      </c>
      <c r="B58" s="10" t="s">
        <v>350</v>
      </c>
      <c r="C58" s="11"/>
      <c r="D58" s="103"/>
      <c r="E58" s="103"/>
      <c r="F58" s="143"/>
      <c r="G58" s="143"/>
    </row>
    <row r="59" spans="1:7" ht="16.5" thickBot="1">
      <c r="A59" s="154">
        <v>1</v>
      </c>
      <c r="B59" s="155" t="s">
        <v>351</v>
      </c>
      <c r="C59" s="11"/>
      <c r="D59" s="103">
        <f>D60+D61+D62+D63</f>
        <v>0</v>
      </c>
      <c r="E59" s="103">
        <f>E60+E61+E62+E63</f>
        <v>0</v>
      </c>
      <c r="F59" s="143"/>
      <c r="G59" s="143"/>
    </row>
    <row r="60" spans="1:7" ht="26.25" thickBot="1">
      <c r="A60" s="7"/>
      <c r="B60" s="157" t="s">
        <v>352</v>
      </c>
      <c r="C60" s="11"/>
      <c r="D60" s="103"/>
      <c r="E60" s="103"/>
      <c r="F60" s="143"/>
      <c r="G60" s="143"/>
    </row>
    <row r="61" spans="1:7" ht="16.5" thickBot="1">
      <c r="A61" s="7"/>
      <c r="B61" s="157" t="s">
        <v>353</v>
      </c>
      <c r="C61" s="11"/>
      <c r="D61" s="103"/>
      <c r="E61" s="103"/>
      <c r="F61" s="143"/>
      <c r="G61" s="143"/>
    </row>
    <row r="62" spans="1:7" ht="16.5" thickBot="1">
      <c r="A62" s="7"/>
      <c r="B62" s="157" t="s">
        <v>354</v>
      </c>
      <c r="C62" s="11"/>
      <c r="D62" s="103"/>
      <c r="E62" s="103"/>
      <c r="F62" s="143"/>
      <c r="G62" s="143"/>
    </row>
    <row r="63" spans="1:7" ht="26.25" thickBot="1">
      <c r="A63" s="7"/>
      <c r="B63" s="157" t="s">
        <v>355</v>
      </c>
      <c r="C63" s="11"/>
      <c r="D63" s="103"/>
      <c r="E63" s="103"/>
      <c r="F63" s="143"/>
      <c r="G63" s="143"/>
    </row>
    <row r="64" spans="1:7" ht="16.5" thickBot="1">
      <c r="A64" s="154">
        <v>2</v>
      </c>
      <c r="B64" s="155" t="s">
        <v>356</v>
      </c>
      <c r="C64" s="11"/>
      <c r="D64" s="103">
        <f>D65+D66+D67+D68</f>
        <v>0</v>
      </c>
      <c r="E64" s="103">
        <f>E65+E66+E67+E68</f>
        <v>0</v>
      </c>
      <c r="F64" s="143"/>
      <c r="G64" s="143"/>
    </row>
    <row r="65" spans="1:7" ht="26.25" thickBot="1">
      <c r="A65" s="7"/>
      <c r="B65" s="157" t="s">
        <v>357</v>
      </c>
      <c r="C65" s="11"/>
      <c r="D65" s="103"/>
      <c r="E65" s="103"/>
      <c r="F65" s="143"/>
      <c r="G65" s="143"/>
    </row>
    <row r="66" spans="1:7" ht="16.5" thickBot="1">
      <c r="A66" s="7"/>
      <c r="B66" s="157" t="s">
        <v>358</v>
      </c>
      <c r="C66" s="11"/>
      <c r="D66" s="103"/>
      <c r="E66" s="103"/>
      <c r="F66" s="143"/>
      <c r="G66" s="143"/>
    </row>
    <row r="67" spans="1:7" ht="16.5" thickBot="1">
      <c r="A67" s="7"/>
      <c r="B67" s="157" t="s">
        <v>359</v>
      </c>
      <c r="C67" s="11"/>
      <c r="D67" s="103"/>
      <c r="E67" s="103"/>
      <c r="F67" s="143"/>
      <c r="G67" s="143"/>
    </row>
    <row r="68" spans="1:7" ht="26.25" thickBot="1">
      <c r="A68" s="7"/>
      <c r="B68" s="157" t="s">
        <v>360</v>
      </c>
      <c r="C68" s="11"/>
      <c r="D68" s="103"/>
      <c r="E68" s="103"/>
      <c r="F68" s="143"/>
      <c r="G68" s="143"/>
    </row>
    <row r="69" spans="1:7" ht="26.25" thickBot="1">
      <c r="A69" s="154">
        <v>3</v>
      </c>
      <c r="B69" s="155" t="s">
        <v>361</v>
      </c>
      <c r="C69" s="11"/>
      <c r="D69" s="156">
        <f>D59-D64</f>
        <v>0</v>
      </c>
      <c r="E69" s="156">
        <f>E59-E64</f>
        <v>0</v>
      </c>
      <c r="F69" s="143"/>
      <c r="G69" s="143"/>
    </row>
    <row r="70" spans="1:7" ht="16.5" thickBot="1">
      <c r="A70" s="7"/>
      <c r="B70" s="11"/>
      <c r="C70" s="11"/>
      <c r="D70" s="103"/>
      <c r="E70" s="103"/>
      <c r="F70" s="143"/>
      <c r="G70" s="143"/>
    </row>
    <row r="71" spans="1:7" ht="16.5" thickBot="1">
      <c r="A71" s="153" t="s">
        <v>362</v>
      </c>
      <c r="B71" s="10" t="s">
        <v>363</v>
      </c>
      <c r="C71" s="11"/>
      <c r="D71" s="156">
        <f>D38+D57+D69</f>
        <v>376404.4199999999</v>
      </c>
      <c r="E71" s="156">
        <f>E38+E57+E69</f>
        <v>55584.19000000041</v>
      </c>
      <c r="F71" s="143"/>
      <c r="G71" s="143"/>
    </row>
    <row r="72" spans="1:7" ht="16.5" thickBot="1">
      <c r="A72" s="7"/>
      <c r="B72" s="11"/>
      <c r="C72" s="11"/>
      <c r="D72" s="103"/>
      <c r="E72" s="103"/>
      <c r="F72" s="143"/>
      <c r="G72" s="143"/>
    </row>
    <row r="73" spans="1:7" ht="26.25" thickBot="1">
      <c r="A73" s="7"/>
      <c r="B73" s="10" t="s">
        <v>364</v>
      </c>
      <c r="C73" s="11"/>
      <c r="D73" s="156">
        <f>+D74+D71</f>
        <v>589908.0999999999</v>
      </c>
      <c r="E73" s="156">
        <f>+E74+E71</f>
        <v>213503.68</v>
      </c>
      <c r="F73" s="143"/>
      <c r="G73" s="143"/>
    </row>
    <row r="74" spans="1:7" ht="26.25" thickBot="1">
      <c r="A74" s="7"/>
      <c r="B74" s="10" t="s">
        <v>365</v>
      </c>
      <c r="C74" s="11"/>
      <c r="D74" s="156">
        <v>213503.68</v>
      </c>
      <c r="E74" s="156">
        <v>157919.48999999958</v>
      </c>
      <c r="F74" s="143"/>
      <c r="G74" s="143"/>
    </row>
    <row r="75" spans="4:7" s="160" customFormat="1" ht="15.75">
      <c r="D75" s="161"/>
      <c r="E75" s="162"/>
      <c r="F75" s="162"/>
      <c r="G75" s="162"/>
    </row>
    <row r="76" spans="1:7" s="160" customFormat="1" ht="15.75">
      <c r="A76" s="163" t="s">
        <v>293</v>
      </c>
      <c r="B76" s="173" t="s">
        <v>366</v>
      </c>
      <c r="C76" s="173"/>
      <c r="D76" s="164" t="s">
        <v>29</v>
      </c>
      <c r="E76" s="174" t="s">
        <v>28</v>
      </c>
      <c r="F76" s="174"/>
      <c r="G76" s="174"/>
    </row>
    <row r="77" spans="1:7" s="160" customFormat="1" ht="15.75">
      <c r="A77" s="160" t="s">
        <v>378</v>
      </c>
      <c r="D77" s="161"/>
      <c r="E77" s="162"/>
      <c r="F77" s="162"/>
      <c r="G77" s="162"/>
    </row>
    <row r="78" spans="4:7" s="160" customFormat="1" ht="15.75">
      <c r="D78" s="161"/>
      <c r="E78" s="162"/>
      <c r="F78" s="162"/>
      <c r="G78" s="162"/>
    </row>
    <row r="79" spans="4:7" s="160" customFormat="1" ht="15.75">
      <c r="D79" s="161"/>
      <c r="E79" s="162"/>
      <c r="F79" s="162"/>
      <c r="G79" s="162"/>
    </row>
    <row r="80" spans="2:9" s="160" customFormat="1" ht="15.75">
      <c r="B80" s="175" t="s">
        <v>367</v>
      </c>
      <c r="C80" s="175"/>
      <c r="D80" s="161"/>
      <c r="E80" s="176" t="s">
        <v>368</v>
      </c>
      <c r="F80" s="176"/>
      <c r="G80" s="176"/>
      <c r="H80" s="165"/>
      <c r="I80" s="165"/>
    </row>
    <row r="81" spans="4:7" s="160" customFormat="1" ht="15.75">
      <c r="D81" s="161"/>
      <c r="E81" s="162"/>
      <c r="F81" s="162"/>
      <c r="G81" s="162"/>
    </row>
    <row r="82" spans="1:7" s="160" customFormat="1" ht="15.75">
      <c r="A82" s="166"/>
      <c r="D82" s="167"/>
      <c r="E82" s="162"/>
      <c r="F82" s="162"/>
      <c r="G82" s="162"/>
    </row>
    <row r="83" spans="1:7" s="160" customFormat="1" ht="15.75">
      <c r="A83" s="168" t="s">
        <v>30</v>
      </c>
      <c r="D83" s="169" t="s">
        <v>31</v>
      </c>
      <c r="E83" s="162"/>
      <c r="F83" s="162"/>
      <c r="G83" s="162"/>
    </row>
    <row r="84" spans="1:7" s="160" customFormat="1" ht="15.75">
      <c r="A84" s="170"/>
      <c r="D84" s="171"/>
      <c r="E84" s="162"/>
      <c r="F84" s="162"/>
      <c r="G84" s="162"/>
    </row>
    <row r="85" spans="4:7" s="160" customFormat="1" ht="15.75">
      <c r="D85" s="161"/>
      <c r="E85" s="162"/>
      <c r="F85" s="162"/>
      <c r="G85" s="162"/>
    </row>
    <row r="86" spans="5:7" ht="15">
      <c r="E86" s="143"/>
      <c r="F86" s="143"/>
      <c r="G86" s="143"/>
    </row>
    <row r="87" spans="5:7" ht="15">
      <c r="E87" s="143"/>
      <c r="F87" s="143"/>
      <c r="G87" s="143"/>
    </row>
    <row r="88" spans="5:7" ht="15">
      <c r="E88" s="143"/>
      <c r="F88" s="143"/>
      <c r="G88" s="143"/>
    </row>
    <row r="89" spans="5:7" ht="15">
      <c r="E89" s="143"/>
      <c r="F89" s="143"/>
      <c r="G89" s="143"/>
    </row>
    <row r="90" spans="5:7" ht="15">
      <c r="E90" s="143"/>
      <c r="F90" s="143"/>
      <c r="G90" s="143"/>
    </row>
    <row r="91" spans="5:7" ht="15">
      <c r="E91" s="143"/>
      <c r="F91" s="143"/>
      <c r="G91" s="143"/>
    </row>
    <row r="92" spans="5:7" ht="15">
      <c r="E92" s="143"/>
      <c r="F92" s="143"/>
      <c r="G92" s="143"/>
    </row>
    <row r="93" spans="5:7" ht="15">
      <c r="E93" s="143"/>
      <c r="F93" s="143"/>
      <c r="G93" s="143"/>
    </row>
    <row r="94" spans="5:7" ht="15">
      <c r="E94" s="143"/>
      <c r="F94" s="143"/>
      <c r="G94" s="143"/>
    </row>
    <row r="95" spans="5:7" ht="15">
      <c r="E95" s="143"/>
      <c r="F95" s="143"/>
      <c r="G95" s="143"/>
    </row>
    <row r="96" spans="5:7" ht="15">
      <c r="E96" s="143"/>
      <c r="F96" s="143"/>
      <c r="G96" s="143"/>
    </row>
    <row r="97" spans="5:7" ht="15">
      <c r="E97" s="143"/>
      <c r="F97" s="143"/>
      <c r="G97" s="143"/>
    </row>
    <row r="98" spans="5:7" ht="15">
      <c r="E98" s="143"/>
      <c r="F98" s="143"/>
      <c r="G98" s="143"/>
    </row>
    <row r="99" spans="5:7" ht="15">
      <c r="E99" s="143"/>
      <c r="F99" s="143"/>
      <c r="G99" s="143"/>
    </row>
    <row r="100" spans="5:7" ht="15">
      <c r="E100" s="143"/>
      <c r="F100" s="143"/>
      <c r="G100" s="143"/>
    </row>
    <row r="101" spans="5:7" ht="15">
      <c r="E101" s="143"/>
      <c r="F101" s="143"/>
      <c r="G101" s="143"/>
    </row>
    <row r="102" spans="5:7" ht="15">
      <c r="E102" s="143"/>
      <c r="F102" s="143"/>
      <c r="G102" s="143"/>
    </row>
    <row r="103" spans="5:7" ht="15">
      <c r="E103" s="143"/>
      <c r="F103" s="143"/>
      <c r="G103" s="143"/>
    </row>
    <row r="104" spans="5:7" ht="15">
      <c r="E104" s="143"/>
      <c r="F104" s="143"/>
      <c r="G104" s="143"/>
    </row>
    <row r="105" spans="5:7" ht="15">
      <c r="E105" s="143"/>
      <c r="F105" s="143"/>
      <c r="G105" s="143"/>
    </row>
    <row r="106" spans="5:7" ht="15">
      <c r="E106" s="143"/>
      <c r="F106" s="143"/>
      <c r="G106" s="143"/>
    </row>
    <row r="107" spans="5:7" ht="15">
      <c r="E107" s="143"/>
      <c r="F107" s="143"/>
      <c r="G107" s="143"/>
    </row>
    <row r="108" spans="5:7" ht="15">
      <c r="E108" s="143"/>
      <c r="F108" s="143"/>
      <c r="G108" s="143"/>
    </row>
    <row r="109" spans="5:7" ht="15">
      <c r="E109" s="143"/>
      <c r="F109" s="143"/>
      <c r="G109" s="143"/>
    </row>
    <row r="110" spans="5:7" ht="15">
      <c r="E110" s="143"/>
      <c r="F110" s="143"/>
      <c r="G110" s="143"/>
    </row>
  </sheetData>
  <sheetProtection/>
  <mergeCells count="29"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76:C76"/>
    <mergeCell ref="E76:G76"/>
    <mergeCell ref="B80:C80"/>
    <mergeCell ref="E80:G80"/>
    <mergeCell ref="A51:A52"/>
    <mergeCell ref="C51:C52"/>
    <mergeCell ref="D51:D52"/>
    <mergeCell ref="E51:E52"/>
    <mergeCell ref="A53:A54"/>
    <mergeCell ref="C53:C54"/>
  </mergeCells>
  <printOptions/>
  <pageMargins left="0.7" right="0.7" top="0.75" bottom="0.75" header="0.3" footer="0.3"/>
  <pageSetup horizontalDpi="600" verticalDpi="600" orientation="portrait" scale="55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58">
      <selection activeCell="R11" sqref="R11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296</v>
      </c>
      <c r="I6" s="2" t="s">
        <v>297</v>
      </c>
    </row>
    <row r="7" spans="1:9" ht="15">
      <c r="A7" s="2" t="s">
        <v>299</v>
      </c>
      <c r="I7" s="2" t="s">
        <v>298</v>
      </c>
    </row>
    <row r="8" spans="1:9" ht="15">
      <c r="A8" s="2" t="s">
        <v>290</v>
      </c>
      <c r="I8" s="2" t="s">
        <v>288</v>
      </c>
    </row>
    <row r="9" ht="15">
      <c r="E9" s="1" t="s">
        <v>27</v>
      </c>
    </row>
    <row r="10" ht="15">
      <c r="E10" s="1" t="s">
        <v>372</v>
      </c>
    </row>
    <row r="11" ht="15">
      <c r="E11" s="31"/>
    </row>
    <row r="13" ht="15.75" thickBot="1"/>
    <row r="14" spans="1:11" ht="16.5">
      <c r="A14" s="12"/>
      <c r="B14" s="15"/>
      <c r="C14" s="193" t="s">
        <v>5</v>
      </c>
      <c r="D14" s="193" t="s">
        <v>6</v>
      </c>
      <c r="E14" s="193" t="s">
        <v>7</v>
      </c>
      <c r="F14" s="15"/>
      <c r="G14" s="17"/>
      <c r="H14" s="17"/>
      <c r="I14" s="15"/>
      <c r="J14" s="193" t="s">
        <v>12</v>
      </c>
      <c r="K14" s="15"/>
    </row>
    <row r="15" spans="1:11" ht="45">
      <c r="A15" s="13"/>
      <c r="B15" s="16" t="s">
        <v>4</v>
      </c>
      <c r="C15" s="194"/>
      <c r="D15" s="194"/>
      <c r="E15" s="194"/>
      <c r="F15" s="16" t="s">
        <v>8</v>
      </c>
      <c r="G15" s="18" t="s">
        <v>9</v>
      </c>
      <c r="H15" s="18" t="s">
        <v>10</v>
      </c>
      <c r="I15" s="16" t="s">
        <v>11</v>
      </c>
      <c r="J15" s="194"/>
      <c r="K15" s="19" t="s">
        <v>13</v>
      </c>
    </row>
    <row r="16" spans="1:11" ht="15.75" thickBot="1">
      <c r="A16" s="14" t="s">
        <v>3</v>
      </c>
      <c r="B16" s="5"/>
      <c r="C16" s="195"/>
      <c r="D16" s="195"/>
      <c r="E16" s="195"/>
      <c r="F16" s="5"/>
      <c r="G16" s="5"/>
      <c r="H16" s="5"/>
      <c r="I16" s="5"/>
      <c r="J16" s="195"/>
      <c r="K16" s="5"/>
    </row>
    <row r="17" spans="1:11" ht="15" customHeight="1">
      <c r="A17" s="20"/>
      <c r="B17" s="189">
        <v>2600000</v>
      </c>
      <c r="C17" s="189"/>
      <c r="D17" s="189"/>
      <c r="E17" s="189">
        <v>114361.91</v>
      </c>
      <c r="F17" s="189"/>
      <c r="G17" s="189"/>
      <c r="H17" s="189"/>
      <c r="I17" s="189"/>
      <c r="J17" s="189">
        <v>495165.20999999996</v>
      </c>
      <c r="K17" s="189">
        <v>3209527.12</v>
      </c>
    </row>
    <row r="18" spans="1:11" ht="34.5" thickBot="1">
      <c r="A18" s="21" t="s">
        <v>14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</row>
    <row r="19" spans="1:11" ht="15">
      <c r="A19" s="22" t="s">
        <v>15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</row>
    <row r="20" spans="1:11" ht="15.75" thickBot="1">
      <c r="A20" s="23" t="s">
        <v>16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</row>
    <row r="21" spans="1:11" ht="15">
      <c r="A21" s="24"/>
      <c r="B21" s="191"/>
      <c r="C21" s="191"/>
      <c r="D21" s="191"/>
      <c r="E21" s="191"/>
      <c r="F21" s="191"/>
      <c r="G21" s="191"/>
      <c r="H21" s="191"/>
      <c r="I21" s="191"/>
      <c r="J21" s="191"/>
      <c r="K21" s="191"/>
    </row>
    <row r="22" spans="1:11" ht="15">
      <c r="A22" s="22" t="s">
        <v>17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</row>
    <row r="23" spans="1:11" ht="23.25" thickBot="1">
      <c r="A23" s="23" t="s">
        <v>18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</row>
    <row r="24" spans="1:11" ht="15">
      <c r="A24" s="25"/>
      <c r="B24" s="191"/>
      <c r="C24" s="191"/>
      <c r="D24" s="191"/>
      <c r="E24" s="191"/>
      <c r="F24" s="191"/>
      <c r="G24" s="191"/>
      <c r="H24" s="191"/>
      <c r="I24" s="191"/>
      <c r="J24" s="191"/>
      <c r="K24" s="191"/>
    </row>
    <row r="25" spans="1:11" ht="34.5" thickBot="1">
      <c r="A25" s="23" t="s">
        <v>19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</row>
    <row r="26" spans="1:11" ht="15">
      <c r="A26" s="26"/>
      <c r="B26" s="191"/>
      <c r="C26" s="191"/>
      <c r="D26" s="191"/>
      <c r="E26" s="191"/>
      <c r="F26" s="191"/>
      <c r="G26" s="191"/>
      <c r="H26" s="191"/>
      <c r="I26" s="191"/>
      <c r="J26" s="191"/>
      <c r="K26" s="191"/>
    </row>
    <row r="27" spans="1:11" ht="45.75" thickBot="1">
      <c r="A27" s="23" t="s">
        <v>20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</row>
    <row r="28" spans="1:11" ht="15">
      <c r="A28" s="26"/>
      <c r="B28" s="191"/>
      <c r="C28" s="191"/>
      <c r="D28" s="191"/>
      <c r="E28" s="191"/>
      <c r="F28" s="191"/>
      <c r="G28" s="191"/>
      <c r="H28" s="191"/>
      <c r="I28" s="191"/>
      <c r="J28" s="191"/>
      <c r="K28" s="191"/>
    </row>
    <row r="29" spans="1:11" ht="45.75" thickBot="1">
      <c r="A29" s="23" t="s">
        <v>21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</row>
    <row r="30" spans="1:11" ht="15" customHeight="1">
      <c r="A30" s="27"/>
      <c r="B30" s="197"/>
      <c r="C30" s="197"/>
      <c r="D30" s="197"/>
      <c r="E30" s="197">
        <v>127201.16</v>
      </c>
      <c r="F30" s="197"/>
      <c r="G30" s="197"/>
      <c r="H30" s="197"/>
      <c r="I30" s="197"/>
      <c r="J30" s="197"/>
      <c r="K30" s="189">
        <f>+E30+J30</f>
        <v>127201.16</v>
      </c>
    </row>
    <row r="31" spans="1:11" ht="34.5" thickBot="1">
      <c r="A31" s="23" t="s">
        <v>22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0"/>
    </row>
    <row r="32" spans="1:11" ht="23.25" thickBot="1">
      <c r="A32" s="23" t="s">
        <v>23</v>
      </c>
      <c r="B32" s="91"/>
      <c r="C32" s="91"/>
      <c r="D32" s="91"/>
      <c r="E32" s="91"/>
      <c r="F32" s="91"/>
      <c r="G32" s="91"/>
      <c r="H32" s="91"/>
      <c r="I32" s="91"/>
      <c r="J32" s="91">
        <v>362094.9199999992</v>
      </c>
      <c r="K32" s="91">
        <f>+J32</f>
        <v>362094.9199999992</v>
      </c>
    </row>
    <row r="33" spans="1:11" ht="15" customHeight="1">
      <c r="A33" s="28"/>
      <c r="B33" s="197">
        <v>400000</v>
      </c>
      <c r="C33" s="197"/>
      <c r="D33" s="197"/>
      <c r="E33" s="197"/>
      <c r="F33" s="197"/>
      <c r="G33" s="197"/>
      <c r="H33" s="197"/>
      <c r="I33" s="197"/>
      <c r="J33" s="197">
        <v>-400000</v>
      </c>
      <c r="K33" s="197"/>
    </row>
    <row r="34" spans="1:11" ht="23.25" thickBot="1">
      <c r="A34" s="23" t="s">
        <v>24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</row>
    <row r="35" spans="1:11" ht="16.5" thickBot="1">
      <c r="A35" s="23" t="s">
        <v>25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6.5" thickBot="1">
      <c r="A36" s="23" t="s">
        <v>26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5" customHeight="1">
      <c r="A37" s="25"/>
      <c r="B37" s="189">
        <f>+B17+B33</f>
        <v>3000000</v>
      </c>
      <c r="C37" s="189"/>
      <c r="D37" s="189"/>
      <c r="E37" s="189">
        <f>+E17+E30</f>
        <v>241563.07</v>
      </c>
      <c r="F37" s="189"/>
      <c r="G37" s="189"/>
      <c r="H37" s="189"/>
      <c r="I37" s="189"/>
      <c r="J37" s="189">
        <f>+J17+J30+J32+J33</f>
        <v>457260.1299999992</v>
      </c>
      <c r="K37" s="189">
        <f>+B37+E37+J37</f>
        <v>3698823.1999999993</v>
      </c>
    </row>
    <row r="38" spans="1:11" ht="34.5" thickBot="1">
      <c r="A38" s="29" t="s">
        <v>292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</row>
    <row r="39" spans="1:11" ht="15">
      <c r="A39" s="22" t="s">
        <v>15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</row>
    <row r="40" spans="1:11" ht="15.75" thickBot="1">
      <c r="A40" s="23" t="s">
        <v>16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1" ht="15">
      <c r="A41" s="24"/>
      <c r="B41" s="179"/>
      <c r="C41" s="179"/>
      <c r="D41" s="179"/>
      <c r="E41" s="179"/>
      <c r="F41" s="179"/>
      <c r="G41" s="179"/>
      <c r="H41" s="179"/>
      <c r="I41" s="179"/>
      <c r="J41" s="179"/>
      <c r="K41" s="179"/>
    </row>
    <row r="42" spans="1:11" ht="15">
      <c r="A42" s="22" t="s">
        <v>17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</row>
    <row r="43" spans="1:11" ht="23.25" thickBot="1">
      <c r="A43" s="23" t="s">
        <v>18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5">
      <c r="A44" s="25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34.5" thickBot="1">
      <c r="A45" s="23" t="s">
        <v>19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ht="15">
      <c r="A46" s="26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45.75" thickBot="1">
      <c r="A47" s="23" t="s">
        <v>20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5">
      <c r="A48" s="26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45.75" thickBot="1">
      <c r="A49" s="23" t="s">
        <v>21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ht="15">
      <c r="A50" s="27"/>
      <c r="B50" s="179"/>
      <c r="C50" s="179"/>
      <c r="D50" s="179"/>
      <c r="E50" s="179">
        <v>-241914.61</v>
      </c>
      <c r="F50" s="179"/>
      <c r="G50" s="179"/>
      <c r="H50" s="179"/>
      <c r="I50" s="179"/>
      <c r="J50" s="179"/>
      <c r="K50" s="201">
        <f>+E50+J50</f>
        <v>-241914.61</v>
      </c>
    </row>
    <row r="51" spans="1:11" ht="34.5" thickBot="1">
      <c r="A51" s="23" t="s">
        <v>22</v>
      </c>
      <c r="B51" s="180"/>
      <c r="C51" s="180"/>
      <c r="D51" s="180"/>
      <c r="E51" s="180"/>
      <c r="F51" s="180"/>
      <c r="G51" s="180"/>
      <c r="H51" s="180"/>
      <c r="I51" s="180"/>
      <c r="J51" s="180"/>
      <c r="K51" s="202"/>
    </row>
    <row r="52" spans="1:11" ht="23.25" thickBot="1">
      <c r="A52" s="23" t="s">
        <v>303</v>
      </c>
      <c r="B52" s="103"/>
      <c r="C52" s="103"/>
      <c r="D52" s="103"/>
      <c r="E52" s="103"/>
      <c r="F52" s="103"/>
      <c r="G52" s="103"/>
      <c r="H52" s="103"/>
      <c r="I52" s="103"/>
      <c r="J52" s="103">
        <v>493752.93</v>
      </c>
      <c r="K52" s="103">
        <f>+J52</f>
        <v>493752.93</v>
      </c>
    </row>
    <row r="53" spans="1:11" ht="15">
      <c r="A53" s="28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23.25" thickBot="1">
      <c r="A54" s="23" t="s">
        <v>24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6.5" thickBot="1">
      <c r="A55" s="23" t="s">
        <v>25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16.5" thickBot="1">
      <c r="A56" s="23" t="s">
        <v>26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>
      <c r="A57" s="25"/>
      <c r="B57" s="201">
        <f>+B37+B53</f>
        <v>3000000</v>
      </c>
      <c r="C57" s="201"/>
      <c r="D57" s="201"/>
      <c r="E57" s="201">
        <f>+E37+E50</f>
        <v>-351.53999999997905</v>
      </c>
      <c r="F57" s="201"/>
      <c r="G57" s="201"/>
      <c r="H57" s="201"/>
      <c r="I57" s="201"/>
      <c r="J57" s="201">
        <f>+J37+J50+J52</f>
        <v>951013.0599999991</v>
      </c>
      <c r="K57" s="201">
        <f>+B57+E57+J57</f>
        <v>3950661.519999999</v>
      </c>
    </row>
    <row r="58" spans="1:11" ht="33.75">
      <c r="A58" s="29" t="s">
        <v>375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</row>
    <row r="59" spans="1:11" ht="15.75">
      <c r="A59" s="30"/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 ht="15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 ht="15">
      <c r="A61" s="141" t="s">
        <v>293</v>
      </c>
      <c r="B61" s="93"/>
      <c r="C61" s="93"/>
      <c r="D61" s="93" t="s">
        <v>294</v>
      </c>
      <c r="E61" s="93"/>
      <c r="F61" s="93"/>
      <c r="G61" s="93"/>
      <c r="H61" s="93"/>
      <c r="I61" s="93"/>
      <c r="J61" s="93" t="s">
        <v>295</v>
      </c>
      <c r="K61" s="93"/>
    </row>
    <row r="62" spans="1:11" ht="15">
      <c r="A62" s="142" t="s">
        <v>376</v>
      </c>
      <c r="B62" s="93"/>
      <c r="C62" s="93"/>
      <c r="G62" s="93"/>
      <c r="H62" s="93" t="s">
        <v>302</v>
      </c>
      <c r="I62" s="93"/>
      <c r="K62" s="93"/>
    </row>
    <row r="63" spans="2:11" ht="15">
      <c r="B63" s="93"/>
      <c r="C63" s="93"/>
      <c r="D63" s="93"/>
      <c r="F63" s="93"/>
      <c r="G63" s="93"/>
      <c r="H63" s="93" t="s">
        <v>29</v>
      </c>
      <c r="I63" s="93"/>
      <c r="J63" s="93"/>
      <c r="K63" s="93"/>
    </row>
    <row r="64" spans="2:11" ht="15">
      <c r="B64" s="93"/>
      <c r="C64" s="93"/>
      <c r="D64" s="93"/>
      <c r="F64" s="93"/>
      <c r="G64" s="93"/>
      <c r="H64" s="93"/>
      <c r="I64" s="93"/>
      <c r="J64" s="93"/>
      <c r="K64" s="93"/>
    </row>
    <row r="65" spans="2:11" ht="15">
      <c r="B65" s="93"/>
      <c r="C65" s="93"/>
      <c r="D65" s="94"/>
      <c r="E65" s="94"/>
      <c r="F65" s="94"/>
      <c r="G65" s="93"/>
      <c r="H65" s="93"/>
      <c r="I65" s="93"/>
      <c r="J65" s="94"/>
      <c r="K65" s="94"/>
    </row>
    <row r="66" spans="2:11" ht="15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 ht="15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 ht="15">
      <c r="A68" s="95"/>
      <c r="B68" s="93"/>
      <c r="C68" s="93"/>
      <c r="D68" s="93"/>
      <c r="E68" s="93"/>
      <c r="F68" s="93"/>
      <c r="G68" s="93"/>
      <c r="H68" s="93"/>
      <c r="I68" s="93"/>
      <c r="J68" s="97"/>
      <c r="K68" s="93"/>
    </row>
    <row r="69" spans="1:11" ht="15">
      <c r="A69" s="96" t="s">
        <v>30</v>
      </c>
      <c r="B69" s="93"/>
      <c r="C69" s="93"/>
      <c r="D69" s="93"/>
      <c r="E69" s="93"/>
      <c r="F69" s="93"/>
      <c r="G69" s="93"/>
      <c r="H69" s="93"/>
      <c r="I69" s="93"/>
      <c r="J69" s="98" t="s">
        <v>31</v>
      </c>
      <c r="K69" s="93"/>
    </row>
    <row r="70" spans="1:11" ht="15">
      <c r="A70" s="74"/>
      <c r="B70" s="93"/>
      <c r="C70" s="93"/>
      <c r="D70" s="93"/>
      <c r="E70" s="93"/>
      <c r="F70" s="93"/>
      <c r="G70" s="93"/>
      <c r="H70" s="93"/>
      <c r="I70" s="93"/>
      <c r="J70" s="99"/>
      <c r="K70" s="93"/>
    </row>
    <row r="71" spans="2:11" ht="15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 ht="15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 ht="15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 ht="15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 ht="15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 ht="15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 ht="15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 ht="15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 ht="15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 ht="15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 ht="15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 ht="15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 ht="15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 ht="15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 ht="15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 ht="15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 ht="15">
      <c r="B87" s="93"/>
      <c r="C87" s="93"/>
      <c r="D87" s="93"/>
      <c r="E87" s="93"/>
      <c r="F87" s="93"/>
      <c r="G87" s="93"/>
      <c r="H87" s="93"/>
      <c r="I87" s="93"/>
      <c r="J87" s="93"/>
      <c r="K87" s="93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1">
      <selection activeCell="L202" sqref="L202"/>
    </sheetView>
  </sheetViews>
  <sheetFormatPr defaultColWidth="9.140625" defaultRowHeight="15"/>
  <cols>
    <col min="1" max="1" width="22.8515625" style="52" customWidth="1"/>
    <col min="2" max="2" width="44.00390625" style="0" customWidth="1"/>
    <col min="3" max="3" width="15.8515625" style="0" customWidth="1"/>
    <col min="4" max="4" width="16.140625" style="104" customWidth="1"/>
    <col min="5" max="5" width="20.421875" style="106" customWidth="1"/>
    <col min="7" max="7" width="10.140625" style="0" bestFit="1" customWidth="1"/>
    <col min="8" max="8" width="12.140625" style="0" customWidth="1"/>
  </cols>
  <sheetData>
    <row r="6" spans="1:4" ht="15">
      <c r="A6" s="32" t="s">
        <v>289</v>
      </c>
      <c r="B6" s="69"/>
      <c r="D6" s="118" t="s">
        <v>291</v>
      </c>
    </row>
    <row r="7" spans="1:5" ht="15">
      <c r="A7" s="115" t="s">
        <v>300</v>
      </c>
      <c r="B7" s="116"/>
      <c r="C7" s="117"/>
      <c r="D7" s="118" t="s">
        <v>298</v>
      </c>
      <c r="E7" s="117"/>
    </row>
    <row r="8" spans="1:5" ht="16.5" customHeight="1">
      <c r="A8" s="119" t="s">
        <v>290</v>
      </c>
      <c r="B8" s="117"/>
      <c r="C8" s="117"/>
      <c r="D8" s="118" t="s">
        <v>288</v>
      </c>
      <c r="E8" s="117"/>
    </row>
    <row r="9" spans="1:5" ht="16.5" customHeight="1">
      <c r="A9" s="119"/>
      <c r="B9" s="120"/>
      <c r="C9" s="117"/>
      <c r="D9" s="118"/>
      <c r="E9" s="116"/>
    </row>
    <row r="10" spans="1:5" ht="16.5" customHeight="1">
      <c r="A10" s="119"/>
      <c r="B10" s="277" t="s">
        <v>32</v>
      </c>
      <c r="C10" s="277"/>
      <c r="D10" s="277"/>
      <c r="E10" s="116"/>
    </row>
    <row r="11" spans="1:5" ht="16.5" customHeight="1">
      <c r="A11" s="119"/>
      <c r="B11" s="120"/>
      <c r="C11" s="117"/>
      <c r="D11" s="118"/>
      <c r="E11" s="116"/>
    </row>
    <row r="12" spans="1:5" ht="16.5" customHeight="1">
      <c r="A12" s="119"/>
      <c r="B12" s="278" t="s">
        <v>372</v>
      </c>
      <c r="C12" s="278"/>
      <c r="D12" s="278"/>
      <c r="E12" s="116"/>
    </row>
    <row r="13" spans="1:5" ht="15.75" thickBot="1">
      <c r="A13" s="121"/>
      <c r="B13" s="117"/>
      <c r="C13" s="115"/>
      <c r="D13" s="122"/>
      <c r="E13" s="117"/>
    </row>
    <row r="14" spans="1:5" ht="15.75" thickBot="1">
      <c r="A14" s="241" t="s">
        <v>33</v>
      </c>
      <c r="B14" s="242"/>
      <c r="C14" s="242"/>
      <c r="D14" s="242"/>
      <c r="E14" s="243"/>
    </row>
    <row r="15" spans="1:5" ht="19.5" thickBot="1">
      <c r="A15" s="123"/>
      <c r="B15" s="124"/>
      <c r="C15" s="124"/>
      <c r="D15" s="244" t="s">
        <v>2</v>
      </c>
      <c r="E15" s="245"/>
    </row>
    <row r="16" spans="1:5" ht="15">
      <c r="A16" s="125" t="s">
        <v>34</v>
      </c>
      <c r="B16" s="126" t="s">
        <v>0</v>
      </c>
      <c r="C16" s="127" t="s">
        <v>1</v>
      </c>
      <c r="D16" s="128" t="s">
        <v>35</v>
      </c>
      <c r="E16" s="225" t="s">
        <v>304</v>
      </c>
    </row>
    <row r="17" spans="1:5" ht="24.75" thickBot="1">
      <c r="A17" s="129"/>
      <c r="B17" s="130"/>
      <c r="C17" s="130"/>
      <c r="D17" s="131" t="s">
        <v>370</v>
      </c>
      <c r="E17" s="226"/>
    </row>
    <row r="18" spans="1:5" ht="15.75" thickBot="1">
      <c r="A18" s="133">
        <v>1</v>
      </c>
      <c r="B18" s="134">
        <v>2</v>
      </c>
      <c r="C18" s="135">
        <v>3</v>
      </c>
      <c r="D18" s="132">
        <v>4</v>
      </c>
      <c r="E18" s="135">
        <v>5</v>
      </c>
    </row>
    <row r="19" spans="1:5" ht="16.5" thickBot="1">
      <c r="A19" s="53"/>
      <c r="B19" s="59" t="s">
        <v>36</v>
      </c>
      <c r="C19" s="11"/>
      <c r="D19" s="107">
        <f>+D20+D22+D24+D27</f>
        <v>10480.02</v>
      </c>
      <c r="E19" s="107">
        <f>+E20+E22+E24+E27</f>
        <v>13394.94</v>
      </c>
    </row>
    <row r="20" spans="1:5" ht="15">
      <c r="A20" s="55"/>
      <c r="B20" s="212" t="s">
        <v>37</v>
      </c>
      <c r="C20" s="177"/>
      <c r="D20" s="204"/>
      <c r="E20" s="204"/>
    </row>
    <row r="21" spans="1:5" ht="15.75" thickBot="1">
      <c r="A21" s="54" t="s">
        <v>142</v>
      </c>
      <c r="B21" s="214"/>
      <c r="C21" s="178"/>
      <c r="D21" s="206"/>
      <c r="E21" s="206"/>
    </row>
    <row r="22" spans="1:5" ht="15">
      <c r="A22" s="246" t="s">
        <v>139</v>
      </c>
      <c r="B22" s="212" t="s">
        <v>38</v>
      </c>
      <c r="C22" s="177"/>
      <c r="D22" s="204">
        <v>19947.79</v>
      </c>
      <c r="E22" s="204">
        <v>19947.79</v>
      </c>
    </row>
    <row r="23" spans="1:5" ht="15.75" thickBot="1">
      <c r="A23" s="248"/>
      <c r="B23" s="214"/>
      <c r="C23" s="178"/>
      <c r="D23" s="206"/>
      <c r="E23" s="206"/>
    </row>
    <row r="24" spans="1:5" ht="38.25" customHeight="1">
      <c r="A24" s="246" t="s">
        <v>140</v>
      </c>
      <c r="B24" s="212" t="s">
        <v>39</v>
      </c>
      <c r="C24" s="177"/>
      <c r="D24" s="204"/>
      <c r="E24" s="204"/>
    </row>
    <row r="25" spans="1:5" ht="3.75" customHeight="1" thickBot="1">
      <c r="A25" s="247"/>
      <c r="B25" s="213"/>
      <c r="C25" s="182"/>
      <c r="D25" s="205"/>
      <c r="E25" s="205"/>
    </row>
    <row r="26" spans="1:5" ht="15.75" customHeight="1" hidden="1" thickBot="1">
      <c r="A26" s="248"/>
      <c r="B26" s="214"/>
      <c r="C26" s="178"/>
      <c r="D26" s="206"/>
      <c r="E26" s="206"/>
    </row>
    <row r="27" spans="1:5" ht="15">
      <c r="A27" s="246" t="s">
        <v>141</v>
      </c>
      <c r="B27" s="212" t="s">
        <v>40</v>
      </c>
      <c r="C27" s="177"/>
      <c r="D27" s="204">
        <v>-9467.77</v>
      </c>
      <c r="E27" s="204">
        <v>-6552.85</v>
      </c>
    </row>
    <row r="28" spans="1:5" ht="15.75" thickBot="1">
      <c r="A28" s="248"/>
      <c r="B28" s="214"/>
      <c r="C28" s="178"/>
      <c r="D28" s="206"/>
      <c r="E28" s="206"/>
    </row>
    <row r="29" spans="1:5" ht="15">
      <c r="A29" s="249"/>
      <c r="B29" s="210" t="s">
        <v>41</v>
      </c>
      <c r="C29" s="177"/>
      <c r="D29" s="215">
        <f>+D31+D34+D37+D40+D43</f>
        <v>20210.15000000001</v>
      </c>
      <c r="E29" s="215">
        <f>+E31+E34+E37+E40+E43</f>
        <v>29529.880000000005</v>
      </c>
    </row>
    <row r="30" spans="1:5" ht="27" customHeight="1" thickBot="1">
      <c r="A30" s="250"/>
      <c r="B30" s="211"/>
      <c r="C30" s="178"/>
      <c r="D30" s="216"/>
      <c r="E30" s="216"/>
    </row>
    <row r="31" spans="1:5" ht="36" customHeight="1" thickBot="1">
      <c r="A31" s="246" t="s">
        <v>143</v>
      </c>
      <c r="B31" s="212" t="s">
        <v>42</v>
      </c>
      <c r="C31" s="177"/>
      <c r="D31" s="204">
        <v>21048.63</v>
      </c>
      <c r="E31" s="204">
        <v>21048.63</v>
      </c>
    </row>
    <row r="32" spans="1:5" ht="15.75" customHeight="1" hidden="1" thickBot="1">
      <c r="A32" s="247"/>
      <c r="B32" s="213"/>
      <c r="C32" s="182"/>
      <c r="D32" s="205"/>
      <c r="E32" s="205"/>
    </row>
    <row r="33" spans="1:5" ht="15.75" customHeight="1" hidden="1" thickBot="1">
      <c r="A33" s="248"/>
      <c r="B33" s="213"/>
      <c r="C33" s="178"/>
      <c r="D33" s="206"/>
      <c r="E33" s="206"/>
    </row>
    <row r="34" spans="1:5" ht="34.5" customHeight="1" thickBot="1">
      <c r="A34" s="257" t="s">
        <v>43</v>
      </c>
      <c r="B34" s="212" t="s">
        <v>44</v>
      </c>
      <c r="C34" s="207"/>
      <c r="D34" s="204">
        <v>126721.6</v>
      </c>
      <c r="E34" s="204">
        <v>124959.07</v>
      </c>
    </row>
    <row r="35" spans="1:5" ht="15.75" customHeight="1" hidden="1" thickBot="1">
      <c r="A35" s="258"/>
      <c r="B35" s="213"/>
      <c r="C35" s="208"/>
      <c r="D35" s="205"/>
      <c r="E35" s="205"/>
    </row>
    <row r="36" spans="1:5" ht="15.75" customHeight="1" hidden="1" thickBot="1">
      <c r="A36" s="259"/>
      <c r="B36" s="214"/>
      <c r="C36" s="209"/>
      <c r="D36" s="206"/>
      <c r="E36" s="206"/>
    </row>
    <row r="37" spans="1:5" ht="15" customHeight="1">
      <c r="A37" s="246" t="s">
        <v>144</v>
      </c>
      <c r="B37" s="212" t="s">
        <v>155</v>
      </c>
      <c r="C37" s="177"/>
      <c r="D37" s="204"/>
      <c r="E37" s="204"/>
    </row>
    <row r="38" spans="1:5" ht="25.5" customHeight="1">
      <c r="A38" s="247"/>
      <c r="B38" s="213"/>
      <c r="C38" s="182"/>
      <c r="D38" s="205"/>
      <c r="E38" s="205"/>
    </row>
    <row r="39" spans="1:5" ht="4.5" customHeight="1" thickBot="1">
      <c r="A39" s="248"/>
      <c r="B39" s="214"/>
      <c r="C39" s="178"/>
      <c r="D39" s="206"/>
      <c r="E39" s="206"/>
    </row>
    <row r="40" spans="1:5" ht="45" customHeight="1" thickBot="1">
      <c r="A40" s="246" t="s">
        <v>45</v>
      </c>
      <c r="B40" s="212" t="s">
        <v>46</v>
      </c>
      <c r="C40" s="177"/>
      <c r="D40" s="204"/>
      <c r="E40" s="204"/>
    </row>
    <row r="41" spans="1:5" ht="15.75" customHeight="1" hidden="1" thickBot="1">
      <c r="A41" s="247"/>
      <c r="B41" s="213"/>
      <c r="C41" s="182"/>
      <c r="D41" s="205"/>
      <c r="E41" s="205"/>
    </row>
    <row r="42" spans="1:5" ht="15.75" customHeight="1" hidden="1" thickBot="1">
      <c r="A42" s="248"/>
      <c r="B42" s="214"/>
      <c r="C42" s="178"/>
      <c r="D42" s="206"/>
      <c r="E42" s="206"/>
    </row>
    <row r="43" spans="1:5" ht="46.5" customHeight="1" thickBot="1">
      <c r="A43" s="246" t="s">
        <v>145</v>
      </c>
      <c r="B43" s="62" t="s">
        <v>47</v>
      </c>
      <c r="C43" s="177"/>
      <c r="D43" s="204">
        <v>-127560.08</v>
      </c>
      <c r="E43" s="204">
        <v>-116477.82</v>
      </c>
    </row>
    <row r="44" spans="1:5" ht="15.75" customHeight="1" hidden="1" thickBot="1">
      <c r="A44" s="247"/>
      <c r="B44" s="63"/>
      <c r="C44" s="182"/>
      <c r="D44" s="205"/>
      <c r="E44" s="205"/>
    </row>
    <row r="45" spans="1:5" ht="15.75" customHeight="1" hidden="1" thickBot="1">
      <c r="A45" s="248"/>
      <c r="B45" s="64"/>
      <c r="C45" s="178"/>
      <c r="D45" s="206"/>
      <c r="E45" s="206"/>
    </row>
    <row r="46" spans="1:5" ht="15">
      <c r="A46" s="249"/>
      <c r="B46" s="210" t="s">
        <v>48</v>
      </c>
      <c r="C46" s="177"/>
      <c r="D46" s="215">
        <f>+D48+D50+D52+D54+D56+D59+D62+D66+D68+D71+D74+D76+D78+D79+D82+D85</f>
        <v>6945305.499999999</v>
      </c>
      <c r="E46" s="215">
        <f>+E48+E50+E52+E54+E56+E59+E62+E66+E68+E71+E74+E76+E78+E79+E82+E85</f>
        <v>6860512.79</v>
      </c>
    </row>
    <row r="47" spans="1:5" ht="15.75" thickBot="1">
      <c r="A47" s="250"/>
      <c r="B47" s="211"/>
      <c r="C47" s="178"/>
      <c r="D47" s="216"/>
      <c r="E47" s="216"/>
    </row>
    <row r="48" spans="1:5" ht="15">
      <c r="A48" s="249"/>
      <c r="B48" s="212" t="s">
        <v>49</v>
      </c>
      <c r="C48" s="177"/>
      <c r="D48" s="204"/>
      <c r="E48" s="204"/>
    </row>
    <row r="49" spans="1:5" ht="15.75" thickBot="1">
      <c r="A49" s="250"/>
      <c r="B49" s="214"/>
      <c r="C49" s="178"/>
      <c r="D49" s="206"/>
      <c r="E49" s="206"/>
    </row>
    <row r="50" spans="1:5" ht="15">
      <c r="A50" s="246" t="s">
        <v>146</v>
      </c>
      <c r="B50" s="212" t="s">
        <v>50</v>
      </c>
      <c r="C50" s="177"/>
      <c r="D50" s="204">
        <v>6097889.92</v>
      </c>
      <c r="E50" s="204">
        <v>5951734.46</v>
      </c>
    </row>
    <row r="51" spans="1:5" ht="15.75" thickBot="1">
      <c r="A51" s="248"/>
      <c r="B51" s="214"/>
      <c r="C51" s="178"/>
      <c r="D51" s="206"/>
      <c r="E51" s="206"/>
    </row>
    <row r="52" spans="1:5" ht="15">
      <c r="A52" s="254" t="s">
        <v>147</v>
      </c>
      <c r="B52" s="212" t="s">
        <v>51</v>
      </c>
      <c r="C52" s="177"/>
      <c r="D52" s="204"/>
      <c r="E52" s="204"/>
    </row>
    <row r="53" spans="1:5" ht="15.75" thickBot="1">
      <c r="A53" s="255"/>
      <c r="B53" s="214"/>
      <c r="C53" s="178"/>
      <c r="D53" s="206"/>
      <c r="E53" s="206"/>
    </row>
    <row r="54" spans="1:5" ht="15">
      <c r="A54" s="254" t="s">
        <v>148</v>
      </c>
      <c r="B54" s="251" t="s">
        <v>52</v>
      </c>
      <c r="C54" s="177"/>
      <c r="D54" s="204">
        <v>43793.52</v>
      </c>
      <c r="E54" s="204">
        <v>45999.9</v>
      </c>
    </row>
    <row r="55" spans="1:5" ht="15.75" thickBot="1">
      <c r="A55" s="255"/>
      <c r="B55" s="253"/>
      <c r="C55" s="178"/>
      <c r="D55" s="206"/>
      <c r="E55" s="206"/>
    </row>
    <row r="56" spans="1:5" ht="16.5" customHeight="1">
      <c r="A56" s="254" t="s">
        <v>149</v>
      </c>
      <c r="B56" s="251" t="s">
        <v>53</v>
      </c>
      <c r="C56" s="177"/>
      <c r="D56" s="204"/>
      <c r="E56" s="204"/>
    </row>
    <row r="57" spans="1:5" ht="15">
      <c r="A57" s="256"/>
      <c r="B57" s="252"/>
      <c r="C57" s="182"/>
      <c r="D57" s="205"/>
      <c r="E57" s="205"/>
    </row>
    <row r="58" spans="1:5" ht="15.75" thickBot="1">
      <c r="A58" s="255"/>
      <c r="B58" s="253"/>
      <c r="C58" s="178"/>
      <c r="D58" s="206"/>
      <c r="E58" s="206"/>
    </row>
    <row r="59" spans="1:5" ht="37.5" customHeight="1">
      <c r="A59" s="254" t="s">
        <v>150</v>
      </c>
      <c r="B59" s="251" t="s">
        <v>54</v>
      </c>
      <c r="C59" s="177"/>
      <c r="D59" s="204"/>
      <c r="E59" s="204"/>
    </row>
    <row r="60" spans="1:5" ht="0.75" customHeight="1" thickBot="1">
      <c r="A60" s="256"/>
      <c r="B60" s="252"/>
      <c r="C60" s="182"/>
      <c r="D60" s="205"/>
      <c r="E60" s="205"/>
    </row>
    <row r="61" spans="1:5" ht="15.75" customHeight="1" hidden="1" thickBot="1">
      <c r="A61" s="255"/>
      <c r="B61" s="253"/>
      <c r="C61" s="178"/>
      <c r="D61" s="206"/>
      <c r="E61" s="206"/>
    </row>
    <row r="62" spans="1:5" ht="46.5" customHeight="1" thickBot="1">
      <c r="A62" s="247" t="s">
        <v>151</v>
      </c>
      <c r="B62" s="212" t="s">
        <v>55</v>
      </c>
      <c r="C62" s="177"/>
      <c r="D62" s="204">
        <v>774728.09</v>
      </c>
      <c r="E62" s="204">
        <v>800925.21</v>
      </c>
    </row>
    <row r="63" spans="1:5" ht="15.75" customHeight="1" hidden="1" thickBot="1">
      <c r="A63" s="247"/>
      <c r="B63" s="213"/>
      <c r="C63" s="182"/>
      <c r="D63" s="205"/>
      <c r="E63" s="205"/>
    </row>
    <row r="64" spans="1:5" ht="15.75" customHeight="1" hidden="1" thickBot="1">
      <c r="A64" s="247"/>
      <c r="B64" s="213"/>
      <c r="C64" s="182"/>
      <c r="D64" s="205"/>
      <c r="E64" s="205"/>
    </row>
    <row r="65" spans="1:5" ht="15.75" customHeight="1" hidden="1" thickBot="1">
      <c r="A65" s="248"/>
      <c r="B65" s="214"/>
      <c r="C65" s="178"/>
      <c r="D65" s="206"/>
      <c r="E65" s="206"/>
    </row>
    <row r="66" spans="1:5" ht="22.5" customHeight="1">
      <c r="A66" s="246" t="s">
        <v>152</v>
      </c>
      <c r="B66" s="217" t="s">
        <v>56</v>
      </c>
      <c r="C66" s="177"/>
      <c r="D66" s="204"/>
      <c r="E66" s="204"/>
    </row>
    <row r="67" spans="1:5" ht="15.75" thickBot="1">
      <c r="A67" s="248"/>
      <c r="B67" s="218"/>
      <c r="C67" s="178"/>
      <c r="D67" s="206"/>
      <c r="E67" s="206"/>
    </row>
    <row r="68" spans="1:5" ht="33" customHeight="1" thickBot="1">
      <c r="A68" s="246" t="s">
        <v>153</v>
      </c>
      <c r="B68" s="212" t="s">
        <v>57</v>
      </c>
      <c r="C68" s="177"/>
      <c r="D68" s="204">
        <v>28893.97</v>
      </c>
      <c r="E68" s="204">
        <v>61853.22</v>
      </c>
    </row>
    <row r="69" spans="1:5" ht="15.75" customHeight="1" hidden="1" thickBot="1">
      <c r="A69" s="247"/>
      <c r="B69" s="213"/>
      <c r="C69" s="182"/>
      <c r="D69" s="205"/>
      <c r="E69" s="205"/>
    </row>
    <row r="70" spans="1:5" ht="15.75" customHeight="1" hidden="1" thickBot="1">
      <c r="A70" s="248"/>
      <c r="B70" s="214"/>
      <c r="C70" s="178"/>
      <c r="D70" s="206"/>
      <c r="E70" s="206"/>
    </row>
    <row r="71" spans="1:5" ht="18.75" customHeight="1">
      <c r="A71" s="246" t="s">
        <v>154</v>
      </c>
      <c r="B71" s="212" t="s">
        <v>58</v>
      </c>
      <c r="C71" s="177"/>
      <c r="D71" s="204"/>
      <c r="E71" s="204"/>
    </row>
    <row r="72" spans="1:5" ht="15.75" customHeight="1" thickBot="1">
      <c r="A72" s="248"/>
      <c r="B72" s="260"/>
      <c r="C72" s="178"/>
      <c r="D72" s="206"/>
      <c r="E72" s="206"/>
    </row>
    <row r="73" spans="2:5" ht="24" customHeight="1" thickBot="1">
      <c r="B73" s="65"/>
      <c r="D73" s="108"/>
      <c r="E73" s="108"/>
    </row>
    <row r="74" spans="1:5" ht="15">
      <c r="A74" s="261">
        <v>29037047057067000</v>
      </c>
      <c r="B74" s="269" t="s">
        <v>59</v>
      </c>
      <c r="C74" s="263"/>
      <c r="D74" s="219"/>
      <c r="E74" s="219"/>
    </row>
    <row r="75" spans="1:5" ht="15.75" thickBot="1">
      <c r="A75" s="262"/>
      <c r="B75" s="214"/>
      <c r="C75" s="178"/>
      <c r="D75" s="206"/>
      <c r="E75" s="206"/>
    </row>
    <row r="76" spans="1:5" ht="15">
      <c r="A76" s="264">
        <v>38048058068078</v>
      </c>
      <c r="B76" s="212" t="s">
        <v>60</v>
      </c>
      <c r="C76" s="177"/>
      <c r="D76" s="204"/>
      <c r="E76" s="204"/>
    </row>
    <row r="77" spans="1:5" ht="15.75" thickBot="1">
      <c r="A77" s="262"/>
      <c r="B77" s="214"/>
      <c r="C77" s="178"/>
      <c r="D77" s="206"/>
      <c r="E77" s="206"/>
    </row>
    <row r="78" spans="1:5" ht="26.25" thickBot="1">
      <c r="A78" s="7"/>
      <c r="B78" s="60" t="s">
        <v>61</v>
      </c>
      <c r="C78" s="11"/>
      <c r="D78" s="101"/>
      <c r="E78" s="101"/>
    </row>
    <row r="79" spans="1:5" ht="15">
      <c r="A79" s="264">
        <v>80081083084085</v>
      </c>
      <c r="B79" s="212" t="s">
        <v>62</v>
      </c>
      <c r="C79" s="177"/>
      <c r="D79" s="204"/>
      <c r="E79" s="204"/>
    </row>
    <row r="80" spans="1:5" ht="15">
      <c r="A80" s="265"/>
      <c r="B80" s="213"/>
      <c r="C80" s="182"/>
      <c r="D80" s="205"/>
      <c r="E80" s="205"/>
    </row>
    <row r="81" spans="1:5" ht="15.75" thickBot="1">
      <c r="A81" s="262"/>
      <c r="B81" s="214"/>
      <c r="C81" s="178"/>
      <c r="D81" s="206"/>
      <c r="E81" s="206"/>
    </row>
    <row r="82" spans="1:5" ht="15">
      <c r="A82" s="266">
        <v>82</v>
      </c>
      <c r="B82" s="212" t="s">
        <v>63</v>
      </c>
      <c r="C82" s="177"/>
      <c r="D82" s="204"/>
      <c r="E82" s="204"/>
    </row>
    <row r="83" spans="1:5" ht="15">
      <c r="A83" s="267"/>
      <c r="B83" s="213"/>
      <c r="C83" s="182"/>
      <c r="D83" s="205"/>
      <c r="E83" s="205"/>
    </row>
    <row r="84" spans="1:5" ht="15.75" thickBot="1">
      <c r="A84" s="268"/>
      <c r="B84" s="214"/>
      <c r="C84" s="178"/>
      <c r="D84" s="206"/>
      <c r="E84" s="206"/>
    </row>
    <row r="85" spans="1:5" ht="15">
      <c r="A85" s="264">
        <v>86087</v>
      </c>
      <c r="B85" s="212" t="s">
        <v>64</v>
      </c>
      <c r="C85" s="177"/>
      <c r="D85" s="204"/>
      <c r="E85" s="204"/>
    </row>
    <row r="86" spans="1:5" ht="15">
      <c r="A86" s="265"/>
      <c r="B86" s="213"/>
      <c r="C86" s="182"/>
      <c r="D86" s="205"/>
      <c r="E86" s="205"/>
    </row>
    <row r="87" spans="1:5" ht="15.75" thickBot="1">
      <c r="A87" s="262"/>
      <c r="B87" s="214"/>
      <c r="C87" s="178"/>
      <c r="D87" s="206"/>
      <c r="E87" s="206"/>
    </row>
    <row r="88" spans="1:5" ht="15">
      <c r="A88" s="177"/>
      <c r="B88" s="210" t="s">
        <v>65</v>
      </c>
      <c r="C88" s="177"/>
      <c r="D88" s="215">
        <f>+D90+D92+D94</f>
        <v>0</v>
      </c>
      <c r="E88" s="215">
        <f>+E90+E92+E94</f>
        <v>0</v>
      </c>
    </row>
    <row r="89" spans="1:5" ht="15.75" thickBot="1">
      <c r="A89" s="178"/>
      <c r="B89" s="211"/>
      <c r="C89" s="178"/>
      <c r="D89" s="216"/>
      <c r="E89" s="216"/>
    </row>
    <row r="90" spans="1:5" ht="15">
      <c r="A90" s="264">
        <v>180182184</v>
      </c>
      <c r="B90" s="212" t="s">
        <v>66</v>
      </c>
      <c r="C90" s="177"/>
      <c r="D90" s="204"/>
      <c r="E90" s="204"/>
    </row>
    <row r="91" spans="1:5" ht="15.75" thickBot="1">
      <c r="A91" s="262"/>
      <c r="B91" s="214"/>
      <c r="C91" s="178"/>
      <c r="D91" s="206"/>
      <c r="E91" s="206"/>
    </row>
    <row r="92" spans="1:5" ht="15">
      <c r="A92" s="264">
        <v>181183185</v>
      </c>
      <c r="B92" s="212" t="s">
        <v>67</v>
      </c>
      <c r="C92" s="177"/>
      <c r="D92" s="204"/>
      <c r="E92" s="204"/>
    </row>
    <row r="93" spans="1:5" ht="15.75" thickBot="1">
      <c r="A93" s="262"/>
      <c r="B93" s="214"/>
      <c r="C93" s="178"/>
      <c r="D93" s="206"/>
      <c r="E93" s="206"/>
    </row>
    <row r="94" spans="1:5" ht="25.5" customHeight="1">
      <c r="A94" s="266">
        <v>186</v>
      </c>
      <c r="B94" s="212" t="s">
        <v>156</v>
      </c>
      <c r="C94" s="177"/>
      <c r="D94" s="204"/>
      <c r="E94" s="204"/>
    </row>
    <row r="95" spans="1:5" ht="15" customHeight="1" thickBot="1">
      <c r="A95" s="267"/>
      <c r="B95" s="213"/>
      <c r="C95" s="182"/>
      <c r="D95" s="205"/>
      <c r="E95" s="205"/>
    </row>
    <row r="96" spans="1:5" ht="15.75" customHeight="1" hidden="1" thickBot="1">
      <c r="A96" s="268"/>
      <c r="B96" s="214"/>
      <c r="C96" s="178"/>
      <c r="D96" s="206"/>
      <c r="E96" s="206"/>
    </row>
    <row r="97" spans="1:5" ht="15">
      <c r="A97" s="177"/>
      <c r="B97" s="210" t="s">
        <v>68</v>
      </c>
      <c r="C97" s="177"/>
      <c r="D97" s="215">
        <f>D99+D101+D114</f>
        <v>1045091.48</v>
      </c>
      <c r="E97" s="215">
        <f>E99+E101+E114</f>
        <v>622366.09</v>
      </c>
    </row>
    <row r="98" spans="1:5" ht="15.75" thickBot="1">
      <c r="A98" s="178"/>
      <c r="B98" s="211"/>
      <c r="C98" s="178"/>
      <c r="D98" s="216"/>
      <c r="E98" s="216"/>
    </row>
    <row r="99" spans="1:5" ht="15">
      <c r="A99" s="266">
        <v>11</v>
      </c>
      <c r="B99" s="212" t="s">
        <v>69</v>
      </c>
      <c r="C99" s="177"/>
      <c r="D99" s="204">
        <v>589907.78</v>
      </c>
      <c r="E99" s="204">
        <v>213503.68</v>
      </c>
    </row>
    <row r="100" spans="1:5" ht="15.75" thickBot="1">
      <c r="A100" s="268"/>
      <c r="B100" s="214"/>
      <c r="C100" s="178"/>
      <c r="D100" s="206"/>
      <c r="E100" s="206"/>
    </row>
    <row r="101" spans="1:5" ht="16.5" thickBot="1">
      <c r="A101" s="7"/>
      <c r="B101" s="60" t="s">
        <v>70</v>
      </c>
      <c r="C101" s="11"/>
      <c r="D101" s="101">
        <f>D102+D104+D106+D108+D110+D112</f>
        <v>455183.69999999995</v>
      </c>
      <c r="E101" s="101">
        <f>E102+E104+E106+E108+E110+E112</f>
        <v>408862.41</v>
      </c>
    </row>
    <row r="102" spans="1:5" ht="15">
      <c r="A102" s="266">
        <v>12</v>
      </c>
      <c r="B102" s="217" t="s">
        <v>71</v>
      </c>
      <c r="C102" s="177"/>
      <c r="D102" s="204">
        <v>336127.25</v>
      </c>
      <c r="E102" s="204">
        <v>292464.18</v>
      </c>
    </row>
    <row r="103" spans="1:5" ht="15.75" thickBot="1">
      <c r="A103" s="268"/>
      <c r="B103" s="218"/>
      <c r="C103" s="178"/>
      <c r="D103" s="206"/>
      <c r="E103" s="206"/>
    </row>
    <row r="104" spans="1:5" ht="25.5" customHeight="1">
      <c r="A104" s="266">
        <v>13</v>
      </c>
      <c r="B104" s="212" t="s">
        <v>157</v>
      </c>
      <c r="C104" s="177"/>
      <c r="D104" s="204"/>
      <c r="E104" s="204"/>
    </row>
    <row r="105" spans="1:5" ht="15.75" thickBot="1">
      <c r="A105" s="268"/>
      <c r="B105" s="214"/>
      <c r="C105" s="178"/>
      <c r="D105" s="206"/>
      <c r="E105" s="206"/>
    </row>
    <row r="106" spans="1:5" ht="15">
      <c r="A106" s="266">
        <v>14</v>
      </c>
      <c r="B106" s="217" t="s">
        <v>72</v>
      </c>
      <c r="C106" s="177"/>
      <c r="D106" s="204"/>
      <c r="E106" s="204"/>
    </row>
    <row r="107" spans="1:5" ht="15.75" thickBot="1">
      <c r="A107" s="268"/>
      <c r="B107" s="218"/>
      <c r="C107" s="178"/>
      <c r="D107" s="206"/>
      <c r="E107" s="206"/>
    </row>
    <row r="108" spans="1:5" ht="15">
      <c r="A108" s="266">
        <v>15</v>
      </c>
      <c r="B108" s="217" t="s">
        <v>73</v>
      </c>
      <c r="C108" s="177"/>
      <c r="D108" s="204">
        <v>0</v>
      </c>
      <c r="E108" s="204">
        <v>0</v>
      </c>
    </row>
    <row r="109" spans="1:5" ht="15.75" thickBot="1">
      <c r="A109" s="268"/>
      <c r="B109" s="218"/>
      <c r="C109" s="178"/>
      <c r="D109" s="206"/>
      <c r="E109" s="206"/>
    </row>
    <row r="110" spans="1:5" ht="15">
      <c r="A110" s="266">
        <v>16</v>
      </c>
      <c r="B110" s="212" t="s">
        <v>74</v>
      </c>
      <c r="C110" s="177"/>
      <c r="D110" s="204">
        <v>100779.04</v>
      </c>
      <c r="E110" s="204">
        <v>95440.17</v>
      </c>
    </row>
    <row r="111" spans="1:5" ht="15.75" thickBot="1">
      <c r="A111" s="268"/>
      <c r="B111" s="214"/>
      <c r="C111" s="178"/>
      <c r="D111" s="206"/>
      <c r="E111" s="206"/>
    </row>
    <row r="112" spans="1:5" ht="15">
      <c r="A112" s="266">
        <v>17</v>
      </c>
      <c r="B112" s="217" t="s">
        <v>75</v>
      </c>
      <c r="C112" s="177"/>
      <c r="D112" s="204">
        <v>18277.41</v>
      </c>
      <c r="E112" s="204">
        <v>20958.06</v>
      </c>
    </row>
    <row r="113" spans="1:5" ht="15.75" thickBot="1">
      <c r="A113" s="268"/>
      <c r="B113" s="218"/>
      <c r="C113" s="178"/>
      <c r="D113" s="206"/>
      <c r="E113" s="206"/>
    </row>
    <row r="114" spans="1:5" ht="15">
      <c r="A114" s="246" t="s">
        <v>159</v>
      </c>
      <c r="B114" s="212" t="s">
        <v>76</v>
      </c>
      <c r="C114" s="177"/>
      <c r="D114" s="204"/>
      <c r="E114" s="204"/>
    </row>
    <row r="115" spans="1:5" ht="15.75" thickBot="1">
      <c r="A115" s="248"/>
      <c r="B115" s="214"/>
      <c r="C115" s="178"/>
      <c r="D115" s="206"/>
      <c r="E115" s="206"/>
    </row>
    <row r="116" spans="1:5" ht="18.75">
      <c r="A116" s="56"/>
      <c r="B116" s="273" t="s">
        <v>80</v>
      </c>
      <c r="C116" s="177"/>
      <c r="D116" s="215"/>
      <c r="E116" s="215"/>
    </row>
    <row r="117" spans="1:5" ht="15">
      <c r="A117" s="58" t="s">
        <v>77</v>
      </c>
      <c r="B117" s="274"/>
      <c r="C117" s="182"/>
      <c r="D117" s="220"/>
      <c r="E117" s="220"/>
    </row>
    <row r="118" spans="1:5" ht="15">
      <c r="A118" s="58" t="s">
        <v>78</v>
      </c>
      <c r="B118" s="274"/>
      <c r="C118" s="182"/>
      <c r="D118" s="220"/>
      <c r="E118" s="220"/>
    </row>
    <row r="119" spans="1:5" ht="15.75" thickBot="1">
      <c r="A119" s="44" t="s">
        <v>79</v>
      </c>
      <c r="B119" s="275"/>
      <c r="C119" s="178"/>
      <c r="D119" s="216"/>
      <c r="E119" s="216"/>
    </row>
    <row r="120" spans="1:5" ht="16.5" thickBot="1">
      <c r="A120" s="7"/>
      <c r="B120" s="59" t="s">
        <v>81</v>
      </c>
      <c r="C120" s="11"/>
      <c r="D120" s="107">
        <f>+D121+D123</f>
        <v>0</v>
      </c>
      <c r="E120" s="107">
        <f>+E121+E123</f>
        <v>0</v>
      </c>
    </row>
    <row r="121" spans="1:5" ht="15">
      <c r="A121" s="266">
        <v>192</v>
      </c>
      <c r="B121" s="221" t="s">
        <v>82</v>
      </c>
      <c r="C121" s="177"/>
      <c r="D121" s="204"/>
      <c r="E121" s="204"/>
    </row>
    <row r="122" spans="1:5" ht="15.75" thickBot="1">
      <c r="A122" s="268"/>
      <c r="B122" s="222"/>
      <c r="C122" s="178"/>
      <c r="D122" s="206"/>
      <c r="E122" s="206"/>
    </row>
    <row r="123" spans="1:7" ht="15">
      <c r="A123" s="266" t="s">
        <v>158</v>
      </c>
      <c r="B123" s="66"/>
      <c r="C123" s="177"/>
      <c r="D123" s="204"/>
      <c r="E123" s="204"/>
      <c r="G123" s="85"/>
    </row>
    <row r="124" spans="1:5" ht="15.75" thickBot="1">
      <c r="A124" s="268"/>
      <c r="B124" s="43" t="s">
        <v>83</v>
      </c>
      <c r="C124" s="178"/>
      <c r="D124" s="206"/>
      <c r="E124" s="206"/>
    </row>
    <row r="125" spans="1:5" ht="15">
      <c r="A125" s="177"/>
      <c r="B125" s="67"/>
      <c r="C125" s="177"/>
      <c r="D125" s="204"/>
      <c r="E125" s="204"/>
    </row>
    <row r="126" spans="1:5" ht="15.75" thickBot="1">
      <c r="A126" s="178"/>
      <c r="B126" s="59" t="s">
        <v>84</v>
      </c>
      <c r="C126" s="178"/>
      <c r="D126" s="206"/>
      <c r="E126" s="206"/>
    </row>
    <row r="127" spans="1:6" ht="15">
      <c r="A127" s="177"/>
      <c r="B127" s="67"/>
      <c r="C127" s="177"/>
      <c r="D127" s="215">
        <f>+D19+D29+D46+D88+D97+D116+D120+D125</f>
        <v>8021087.1499999985</v>
      </c>
      <c r="E127" s="215">
        <f>+E19+E29+E46+E88+E97+E116+E120+E125</f>
        <v>7525803.7</v>
      </c>
      <c r="F127" s="85"/>
    </row>
    <row r="128" spans="1:5" ht="15.75" thickBot="1">
      <c r="A128" s="178"/>
      <c r="B128" s="59" t="s">
        <v>85</v>
      </c>
      <c r="C128" s="178"/>
      <c r="D128" s="216"/>
      <c r="E128" s="216"/>
    </row>
    <row r="130" ht="15.75" thickBot="1"/>
    <row r="131" spans="1:5" ht="15">
      <c r="A131" s="227" t="s">
        <v>86</v>
      </c>
      <c r="B131" s="228"/>
      <c r="C131" s="228"/>
      <c r="D131" s="228"/>
      <c r="E131" s="229"/>
    </row>
    <row r="132" spans="1:5" ht="15">
      <c r="A132" s="230"/>
      <c r="B132" s="231"/>
      <c r="C132" s="231"/>
      <c r="D132" s="231"/>
      <c r="E132" s="232"/>
    </row>
    <row r="133" spans="1:5" ht="15.75" thickBot="1">
      <c r="A133" s="233"/>
      <c r="B133" s="234"/>
      <c r="C133" s="234"/>
      <c r="D133" s="234"/>
      <c r="E133" s="235"/>
    </row>
    <row r="134" spans="1:5" ht="17.25" thickBot="1">
      <c r="A134" s="41"/>
      <c r="B134" s="42"/>
      <c r="C134" s="42"/>
      <c r="D134" s="223" t="s">
        <v>2</v>
      </c>
      <c r="E134" s="224"/>
    </row>
    <row r="135" spans="1:5" ht="15">
      <c r="A135" s="33" t="s">
        <v>34</v>
      </c>
      <c r="B135" s="35" t="s">
        <v>0</v>
      </c>
      <c r="C135" s="36" t="s">
        <v>1</v>
      </c>
      <c r="D135" s="128" t="s">
        <v>35</v>
      </c>
      <c r="E135" s="225" t="s">
        <v>304</v>
      </c>
    </row>
    <row r="136" spans="1:5" ht="24.75" thickBot="1">
      <c r="A136" s="34"/>
      <c r="B136" s="5"/>
      <c r="C136" s="5"/>
      <c r="D136" s="131" t="s">
        <v>373</v>
      </c>
      <c r="E136" s="226"/>
    </row>
    <row r="137" spans="1:5" ht="15.75" thickBot="1">
      <c r="A137" s="37">
        <v>1</v>
      </c>
      <c r="B137" s="8">
        <v>2</v>
      </c>
      <c r="C137" s="9">
        <v>3</v>
      </c>
      <c r="D137" s="105"/>
      <c r="E137" s="109">
        <v>5</v>
      </c>
    </row>
    <row r="138" spans="1:5" ht="16.5" thickBot="1">
      <c r="A138" s="7"/>
      <c r="B138" s="59" t="s">
        <v>87</v>
      </c>
      <c r="C138" s="11"/>
      <c r="D138" s="107">
        <f>+D139+D141</f>
        <v>3000000</v>
      </c>
      <c r="E138" s="107">
        <f>+E139+E141</f>
        <v>3000000</v>
      </c>
    </row>
    <row r="139" spans="1:5" ht="15" customHeight="1">
      <c r="A139" s="266">
        <v>900</v>
      </c>
      <c r="B139" s="212" t="s">
        <v>88</v>
      </c>
      <c r="C139" s="177"/>
      <c r="D139" s="204">
        <v>3000000</v>
      </c>
      <c r="E139" s="204">
        <v>3000000</v>
      </c>
    </row>
    <row r="140" spans="1:5" ht="15.75" customHeight="1" thickBot="1">
      <c r="A140" s="268"/>
      <c r="B140" s="214"/>
      <c r="C140" s="178"/>
      <c r="D140" s="206"/>
      <c r="E140" s="206"/>
    </row>
    <row r="141" spans="1:5" ht="15" customHeight="1">
      <c r="A141" s="266">
        <v>901</v>
      </c>
      <c r="B141" s="212" t="s">
        <v>89</v>
      </c>
      <c r="C141" s="177"/>
      <c r="D141" s="204">
        <v>0</v>
      </c>
      <c r="E141" s="204">
        <v>0</v>
      </c>
    </row>
    <row r="142" spans="1:5" ht="15.75" customHeight="1" thickBot="1">
      <c r="A142" s="268"/>
      <c r="B142" s="214"/>
      <c r="C142" s="178"/>
      <c r="D142" s="206"/>
      <c r="E142" s="206"/>
    </row>
    <row r="143" spans="1:5" ht="16.5" thickBot="1">
      <c r="A143" s="7"/>
      <c r="B143" s="59" t="s">
        <v>90</v>
      </c>
      <c r="C143" s="11"/>
      <c r="D143" s="107">
        <f>D144+D146+D152+D154+D156</f>
        <v>950661.43</v>
      </c>
      <c r="E143" s="107">
        <f>E144+E146+E152+E154+E156</f>
        <v>698823.2899999992</v>
      </c>
    </row>
    <row r="144" spans="1:5" ht="15" customHeight="1">
      <c r="A144" s="266">
        <v>910</v>
      </c>
      <c r="B144" s="212" t="s">
        <v>91</v>
      </c>
      <c r="C144" s="177"/>
      <c r="D144" s="204">
        <v>0</v>
      </c>
      <c r="E144" s="204">
        <v>0</v>
      </c>
    </row>
    <row r="145" spans="1:5" ht="15.75" customHeight="1" thickBot="1">
      <c r="A145" s="268"/>
      <c r="B145" s="214"/>
      <c r="C145" s="178"/>
      <c r="D145" s="206"/>
      <c r="E145" s="206"/>
    </row>
    <row r="146" spans="1:5" ht="15" customHeight="1">
      <c r="A146" s="266">
        <v>911</v>
      </c>
      <c r="B146" s="212" t="s">
        <v>92</v>
      </c>
      <c r="C146" s="177"/>
      <c r="D146" s="204">
        <v>0</v>
      </c>
      <c r="E146" s="204">
        <v>0</v>
      </c>
    </row>
    <row r="147" spans="1:5" ht="15.75" customHeight="1" thickBot="1">
      <c r="A147" s="268"/>
      <c r="B147" s="214"/>
      <c r="C147" s="178"/>
      <c r="D147" s="206"/>
      <c r="E147" s="206"/>
    </row>
    <row r="148" spans="1:5" ht="16.5" thickBot="1">
      <c r="A148" s="7"/>
      <c r="B148" s="40" t="s">
        <v>93</v>
      </c>
      <c r="C148" s="11"/>
      <c r="D148" s="101"/>
      <c r="E148" s="101"/>
    </row>
    <row r="149" spans="1:5" ht="16.5" thickBot="1">
      <c r="A149" s="7"/>
      <c r="B149" s="40" t="s">
        <v>94</v>
      </c>
      <c r="C149" s="11"/>
      <c r="D149" s="101"/>
      <c r="E149" s="101"/>
    </row>
    <row r="150" spans="1:5" ht="16.5" thickBot="1">
      <c r="A150" s="7"/>
      <c r="B150" s="40" t="s">
        <v>95</v>
      </c>
      <c r="C150" s="11"/>
      <c r="D150" s="101"/>
      <c r="E150" s="101"/>
    </row>
    <row r="151" spans="1:5" ht="16.5" thickBot="1">
      <c r="A151" s="7"/>
      <c r="B151" s="40" t="s">
        <v>96</v>
      </c>
      <c r="C151" s="11"/>
      <c r="D151" s="101"/>
      <c r="E151" s="101"/>
    </row>
    <row r="152" spans="1:5" ht="15" customHeight="1">
      <c r="A152" s="266">
        <v>919</v>
      </c>
      <c r="B152" s="212" t="s">
        <v>97</v>
      </c>
      <c r="C152" s="177"/>
      <c r="D152" s="204">
        <v>0</v>
      </c>
      <c r="E152" s="204">
        <v>0</v>
      </c>
    </row>
    <row r="153" spans="1:5" ht="15.75" customHeight="1" thickBot="1">
      <c r="A153" s="268"/>
      <c r="B153" s="214"/>
      <c r="C153" s="178"/>
      <c r="D153" s="206"/>
      <c r="E153" s="206"/>
    </row>
    <row r="154" spans="1:5" ht="15" customHeight="1">
      <c r="A154" s="266" t="s">
        <v>98</v>
      </c>
      <c r="B154" s="212" t="s">
        <v>99</v>
      </c>
      <c r="C154" s="177"/>
      <c r="D154" s="204">
        <v>-351.61</v>
      </c>
      <c r="E154" s="204">
        <v>241563.16</v>
      </c>
    </row>
    <row r="155" spans="1:5" ht="15.75" customHeight="1" thickBot="1">
      <c r="A155" s="268"/>
      <c r="B155" s="214"/>
      <c r="C155" s="178"/>
      <c r="D155" s="206"/>
      <c r="E155" s="206"/>
    </row>
    <row r="156" spans="1:5" ht="25.5" customHeight="1" thickBot="1">
      <c r="A156" s="7"/>
      <c r="B156" s="60" t="s">
        <v>100</v>
      </c>
      <c r="C156" s="11"/>
      <c r="D156" s="101">
        <f>+D157+D159</f>
        <v>951013.04</v>
      </c>
      <c r="E156" s="101">
        <f>+E157+E159</f>
        <v>457260.12999999925</v>
      </c>
    </row>
    <row r="157" spans="1:5" ht="15" customHeight="1">
      <c r="A157" s="266" t="s">
        <v>101</v>
      </c>
      <c r="B157" s="217" t="s">
        <v>102</v>
      </c>
      <c r="C157" s="177"/>
      <c r="D157" s="204">
        <v>457260.11</v>
      </c>
      <c r="E157" s="204">
        <v>95165.21</v>
      </c>
    </row>
    <row r="158" spans="1:5" ht="15.75" customHeight="1" thickBot="1">
      <c r="A158" s="268"/>
      <c r="B158" s="218"/>
      <c r="C158" s="178"/>
      <c r="D158" s="206"/>
      <c r="E158" s="206"/>
    </row>
    <row r="159" spans="1:5" ht="15" customHeight="1">
      <c r="A159" s="266" t="s">
        <v>103</v>
      </c>
      <c r="B159" s="217" t="s">
        <v>104</v>
      </c>
      <c r="C159" s="177"/>
      <c r="D159" s="204">
        <v>493752.93</v>
      </c>
      <c r="E159" s="204">
        <v>362094.9199999992</v>
      </c>
    </row>
    <row r="160" spans="1:5" ht="15.75" customHeight="1" thickBot="1">
      <c r="A160" s="268"/>
      <c r="B160" s="218"/>
      <c r="C160" s="178"/>
      <c r="D160" s="206"/>
      <c r="E160" s="206"/>
    </row>
    <row r="161" spans="1:5" ht="16.5" thickBot="1">
      <c r="A161" s="7"/>
      <c r="B161" s="59" t="s">
        <v>105</v>
      </c>
      <c r="C161" s="11"/>
      <c r="D161" s="107">
        <f>D162+D174+D186</f>
        <v>3770597.39</v>
      </c>
      <c r="E161" s="107">
        <f>E162+E174+E186</f>
        <v>3622669.82</v>
      </c>
    </row>
    <row r="162" spans="1:5" ht="16.5" thickBot="1">
      <c r="A162" s="7"/>
      <c r="B162" s="60" t="s">
        <v>106</v>
      </c>
      <c r="C162" s="11"/>
      <c r="D162" s="101">
        <f>+D163+D165+D166+D168+D172+D170</f>
        <v>862547.27</v>
      </c>
      <c r="E162" s="101">
        <f>+E163+E165+E166+E168+E172+E170</f>
        <v>925574.1799999999</v>
      </c>
    </row>
    <row r="163" spans="1:5" ht="15" customHeight="1">
      <c r="A163" s="266">
        <v>980</v>
      </c>
      <c r="B163" s="212" t="s">
        <v>107</v>
      </c>
      <c r="C163" s="177"/>
      <c r="D163" s="204">
        <v>1400.01</v>
      </c>
      <c r="E163" s="204">
        <v>1570.84</v>
      </c>
    </row>
    <row r="164" spans="1:5" ht="15.75" customHeight="1" thickBot="1">
      <c r="A164" s="276"/>
      <c r="B164" s="270"/>
      <c r="C164" s="271"/>
      <c r="D164" s="272"/>
      <c r="E164" s="272"/>
    </row>
    <row r="165" spans="1:5" ht="27" customHeight="1" thickBot="1">
      <c r="A165" s="38">
        <v>982</v>
      </c>
      <c r="B165" s="40" t="s">
        <v>108</v>
      </c>
      <c r="C165" s="11"/>
      <c r="D165" s="101">
        <v>198647.17</v>
      </c>
      <c r="E165" s="101">
        <v>125074.03</v>
      </c>
    </row>
    <row r="166" spans="1:5" ht="15" customHeight="1">
      <c r="A166" s="266">
        <v>983</v>
      </c>
      <c r="B166" s="217" t="s">
        <v>109</v>
      </c>
      <c r="C166" s="177"/>
      <c r="D166" s="204">
        <v>641678.71</v>
      </c>
      <c r="E166" s="204">
        <v>711047.88</v>
      </c>
    </row>
    <row r="167" spans="1:5" ht="15.75" customHeight="1" thickBot="1">
      <c r="A167" s="268"/>
      <c r="B167" s="218"/>
      <c r="C167" s="178"/>
      <c r="D167" s="206"/>
      <c r="E167" s="206"/>
    </row>
    <row r="168" spans="1:5" ht="15" customHeight="1">
      <c r="A168" s="266">
        <v>984</v>
      </c>
      <c r="B168" s="217" t="s">
        <v>110</v>
      </c>
      <c r="C168" s="177"/>
      <c r="D168" s="204">
        <v>6305.29</v>
      </c>
      <c r="E168" s="204">
        <v>8500.34</v>
      </c>
    </row>
    <row r="169" spans="1:5" ht="15.75" customHeight="1" thickBot="1">
      <c r="A169" s="268"/>
      <c r="B169" s="218"/>
      <c r="C169" s="178"/>
      <c r="D169" s="206"/>
      <c r="E169" s="206"/>
    </row>
    <row r="170" spans="1:5" ht="15" customHeight="1">
      <c r="A170" s="266">
        <v>985</v>
      </c>
      <c r="B170" s="217" t="s">
        <v>111</v>
      </c>
      <c r="C170" s="177"/>
      <c r="D170" s="204"/>
      <c r="E170" s="204"/>
    </row>
    <row r="171" spans="1:5" ht="15.75" customHeight="1" thickBot="1">
      <c r="A171" s="268"/>
      <c r="B171" s="218"/>
      <c r="C171" s="178"/>
      <c r="D171" s="206"/>
      <c r="E171" s="206"/>
    </row>
    <row r="172" spans="1:5" ht="15" customHeight="1">
      <c r="A172" s="266" t="s">
        <v>112</v>
      </c>
      <c r="B172" s="217" t="s">
        <v>113</v>
      </c>
      <c r="C172" s="177"/>
      <c r="D172" s="204">
        <v>14516.09</v>
      </c>
      <c r="E172" s="204">
        <v>79381.09</v>
      </c>
    </row>
    <row r="173" spans="1:5" ht="15.75" customHeight="1" thickBot="1">
      <c r="A173" s="268"/>
      <c r="B173" s="218"/>
      <c r="C173" s="178"/>
      <c r="D173" s="206"/>
      <c r="E173" s="206"/>
    </row>
    <row r="174" spans="1:5" ht="25.5" customHeight="1">
      <c r="A174" s="177"/>
      <c r="B174" s="212" t="s">
        <v>160</v>
      </c>
      <c r="C174" s="177"/>
      <c r="D174" s="204">
        <f>D176+D178+D181+D184</f>
        <v>2873361.64</v>
      </c>
      <c r="E174" s="204">
        <f>E176+E178+E181+E184</f>
        <v>2669180.08</v>
      </c>
    </row>
    <row r="175" spans="1:5" ht="15.75" customHeight="1" thickBot="1">
      <c r="A175" s="178"/>
      <c r="B175" s="214"/>
      <c r="C175" s="178"/>
      <c r="D175" s="206"/>
      <c r="E175" s="206"/>
    </row>
    <row r="176" spans="1:5" ht="15" customHeight="1">
      <c r="A176" s="266">
        <v>970</v>
      </c>
      <c r="B176" s="217" t="s">
        <v>114</v>
      </c>
      <c r="C176" s="177"/>
      <c r="D176" s="204">
        <v>2873361.64</v>
      </c>
      <c r="E176" s="204">
        <v>2669180.08</v>
      </c>
    </row>
    <row r="177" spans="1:5" ht="15.75" customHeight="1" thickBot="1">
      <c r="A177" s="268"/>
      <c r="B177" s="218"/>
      <c r="C177" s="178"/>
      <c r="D177" s="206"/>
      <c r="E177" s="206"/>
    </row>
    <row r="178" spans="1:5" ht="15" customHeight="1">
      <c r="A178" s="266">
        <v>971</v>
      </c>
      <c r="B178" s="212" t="s">
        <v>115</v>
      </c>
      <c r="C178" s="177"/>
      <c r="D178" s="204"/>
      <c r="E178" s="204"/>
    </row>
    <row r="179" spans="1:5" ht="15" customHeight="1">
      <c r="A179" s="267"/>
      <c r="B179" s="213"/>
      <c r="C179" s="182"/>
      <c r="D179" s="205"/>
      <c r="E179" s="205"/>
    </row>
    <row r="180" spans="1:5" ht="15.75" customHeight="1" thickBot="1">
      <c r="A180" s="268"/>
      <c r="B180" s="214"/>
      <c r="C180" s="178"/>
      <c r="D180" s="206"/>
      <c r="E180" s="206"/>
    </row>
    <row r="181" spans="1:5" ht="15" customHeight="1">
      <c r="A181" s="264">
        <v>972973</v>
      </c>
      <c r="B181" s="212" t="s">
        <v>116</v>
      </c>
      <c r="C181" s="177"/>
      <c r="D181" s="204"/>
      <c r="E181" s="204"/>
    </row>
    <row r="182" spans="1:5" ht="15" customHeight="1">
      <c r="A182" s="265"/>
      <c r="B182" s="213"/>
      <c r="C182" s="182"/>
      <c r="D182" s="205"/>
      <c r="E182" s="205"/>
    </row>
    <row r="183" spans="1:5" ht="15.75" customHeight="1" thickBot="1">
      <c r="A183" s="262"/>
      <c r="B183" s="214"/>
      <c r="C183" s="178"/>
      <c r="D183" s="206"/>
      <c r="E183" s="206"/>
    </row>
    <row r="184" spans="1:5" ht="15" customHeight="1">
      <c r="A184" s="266">
        <v>974</v>
      </c>
      <c r="B184" s="217" t="s">
        <v>117</v>
      </c>
      <c r="C184" s="177"/>
      <c r="D184" s="204">
        <v>0</v>
      </c>
      <c r="E184" s="204">
        <v>0</v>
      </c>
    </row>
    <row r="185" spans="1:5" ht="15.75" customHeight="1" thickBot="1">
      <c r="A185" s="268"/>
      <c r="B185" s="218"/>
      <c r="C185" s="178"/>
      <c r="D185" s="206"/>
      <c r="E185" s="206"/>
    </row>
    <row r="186" spans="1:5" ht="16.5" thickBot="1">
      <c r="A186" s="7"/>
      <c r="B186" s="60" t="s">
        <v>118</v>
      </c>
      <c r="C186" s="11"/>
      <c r="D186" s="101">
        <f>D187+D189</f>
        <v>34688.479999999996</v>
      </c>
      <c r="E186" s="101">
        <f>E187+E189</f>
        <v>27915.56</v>
      </c>
    </row>
    <row r="187" spans="1:5" ht="15" customHeight="1">
      <c r="A187" s="266">
        <v>960</v>
      </c>
      <c r="B187" s="217" t="s">
        <v>119</v>
      </c>
      <c r="C187" s="177"/>
      <c r="D187" s="204">
        <v>18220.78</v>
      </c>
      <c r="E187" s="204">
        <v>12247.86</v>
      </c>
    </row>
    <row r="188" spans="1:5" ht="15.75" customHeight="1" thickBot="1">
      <c r="A188" s="268"/>
      <c r="B188" s="218"/>
      <c r="C188" s="178"/>
      <c r="D188" s="206"/>
      <c r="E188" s="206"/>
    </row>
    <row r="189" spans="1:5" ht="15" customHeight="1">
      <c r="A189" s="266" t="s">
        <v>120</v>
      </c>
      <c r="B189" s="217" t="s">
        <v>121</v>
      </c>
      <c r="C189" s="177"/>
      <c r="D189" s="204">
        <v>16467.7</v>
      </c>
      <c r="E189" s="204">
        <v>15667.7</v>
      </c>
    </row>
    <row r="190" spans="1:5" ht="15.75" customHeight="1" thickBot="1">
      <c r="A190" s="268"/>
      <c r="B190" s="218"/>
      <c r="C190" s="178"/>
      <c r="D190" s="206"/>
      <c r="E190" s="206"/>
    </row>
    <row r="191" spans="1:5" ht="26.25" thickBot="1">
      <c r="A191" s="7"/>
      <c r="B191" s="59" t="s">
        <v>122</v>
      </c>
      <c r="C191" s="11"/>
      <c r="D191" s="107">
        <f>+D192+D194+D196+D198+D200+D202+D204</f>
        <v>280960.29000000004</v>
      </c>
      <c r="E191" s="107">
        <f>+E192+E194+E196+E198+E200+E202+E204</f>
        <v>161847.29</v>
      </c>
    </row>
    <row r="192" spans="1:5" ht="15" customHeight="1">
      <c r="A192" s="266">
        <v>22</v>
      </c>
      <c r="B192" s="212" t="s">
        <v>123</v>
      </c>
      <c r="C192" s="177"/>
      <c r="D192" s="204">
        <v>94625.85</v>
      </c>
      <c r="E192" s="204">
        <v>41961.01</v>
      </c>
    </row>
    <row r="193" spans="1:5" ht="15.75" customHeight="1" thickBot="1">
      <c r="A193" s="268"/>
      <c r="B193" s="214"/>
      <c r="C193" s="178"/>
      <c r="D193" s="206"/>
      <c r="E193" s="206"/>
    </row>
    <row r="194" spans="1:5" ht="15" customHeight="1">
      <c r="A194" s="266">
        <v>23</v>
      </c>
      <c r="B194" s="212" t="s">
        <v>124</v>
      </c>
      <c r="C194" s="177"/>
      <c r="D194" s="204">
        <v>9476.22</v>
      </c>
      <c r="E194" s="204">
        <v>8862.95</v>
      </c>
    </row>
    <row r="195" spans="1:5" ht="15.75" customHeight="1" thickBot="1">
      <c r="A195" s="268"/>
      <c r="B195" s="214"/>
      <c r="C195" s="178"/>
      <c r="D195" s="206"/>
      <c r="E195" s="206"/>
    </row>
    <row r="196" spans="1:5" ht="15" customHeight="1">
      <c r="A196" s="266">
        <v>24</v>
      </c>
      <c r="B196" s="212" t="s">
        <v>125</v>
      </c>
      <c r="C196" s="177"/>
      <c r="D196" s="204"/>
      <c r="E196" s="204"/>
    </row>
    <row r="197" spans="1:5" ht="15.75" customHeight="1" thickBot="1">
      <c r="A197" s="268"/>
      <c r="B197" s="214"/>
      <c r="C197" s="178"/>
      <c r="D197" s="206"/>
      <c r="E197" s="206"/>
    </row>
    <row r="198" spans="1:5" ht="15" customHeight="1">
      <c r="A198" s="266">
        <v>25</v>
      </c>
      <c r="B198" s="212" t="s">
        <v>126</v>
      </c>
      <c r="C198" s="177"/>
      <c r="D198" s="204"/>
      <c r="E198" s="204"/>
    </row>
    <row r="199" spans="1:5" ht="15.75" customHeight="1" thickBot="1">
      <c r="A199" s="268"/>
      <c r="B199" s="214"/>
      <c r="C199" s="178"/>
      <c r="D199" s="206"/>
      <c r="E199" s="206"/>
    </row>
    <row r="200" spans="1:5" ht="15" customHeight="1">
      <c r="A200" s="266">
        <v>26</v>
      </c>
      <c r="B200" s="212" t="s">
        <v>127</v>
      </c>
      <c r="C200" s="177"/>
      <c r="D200" s="204">
        <v>0</v>
      </c>
      <c r="E200" s="204"/>
    </row>
    <row r="201" spans="1:5" ht="15.75" customHeight="1" thickBot="1">
      <c r="A201" s="268"/>
      <c r="B201" s="214"/>
      <c r="C201" s="178"/>
      <c r="D201" s="206"/>
      <c r="E201" s="206"/>
    </row>
    <row r="202" spans="1:5" ht="15" customHeight="1">
      <c r="A202" s="266">
        <v>21</v>
      </c>
      <c r="B202" s="212" t="s">
        <v>128</v>
      </c>
      <c r="C202" s="177"/>
      <c r="D202" s="204"/>
      <c r="E202" s="204"/>
    </row>
    <row r="203" spans="1:5" ht="15.75" customHeight="1" thickBot="1">
      <c r="A203" s="268"/>
      <c r="B203" s="214"/>
      <c r="C203" s="178"/>
      <c r="D203" s="206"/>
      <c r="E203" s="206"/>
    </row>
    <row r="204" spans="1:5" ht="15" customHeight="1">
      <c r="A204" s="266" t="s">
        <v>129</v>
      </c>
      <c r="B204" s="212" t="s">
        <v>130</v>
      </c>
      <c r="C204" s="177"/>
      <c r="D204" s="204">
        <v>176858.22</v>
      </c>
      <c r="E204" s="204">
        <f>81348.83+29674.5</f>
        <v>111023.33</v>
      </c>
    </row>
    <row r="205" spans="1:5" ht="15.75" customHeight="1" thickBot="1">
      <c r="A205" s="268"/>
      <c r="B205" s="214"/>
      <c r="C205" s="178"/>
      <c r="D205" s="206"/>
      <c r="E205" s="206"/>
    </row>
    <row r="206" spans="1:8" ht="25.5">
      <c r="A206" s="177"/>
      <c r="B206" s="61" t="s">
        <v>131</v>
      </c>
      <c r="C206" s="177"/>
      <c r="D206" s="215">
        <f>+D208+D210+D212+D214</f>
        <v>18868.07</v>
      </c>
      <c r="E206" s="215">
        <f>+E208+E210+E212+E214</f>
        <v>42463.32</v>
      </c>
      <c r="H206" s="85"/>
    </row>
    <row r="207" spans="1:5" ht="15.75" customHeight="1" thickBot="1">
      <c r="A207" s="178"/>
      <c r="B207" s="59" t="s">
        <v>132</v>
      </c>
      <c r="C207" s="178"/>
      <c r="D207" s="216"/>
      <c r="E207" s="216"/>
    </row>
    <row r="208" spans="1:5" ht="15" customHeight="1">
      <c r="A208" s="45"/>
      <c r="B208" s="279" t="s">
        <v>133</v>
      </c>
      <c r="C208" s="263"/>
      <c r="D208" s="219">
        <v>0</v>
      </c>
      <c r="E208" s="219">
        <v>0</v>
      </c>
    </row>
    <row r="209" spans="1:5" ht="15.75" customHeight="1" thickBot="1">
      <c r="A209" s="39">
        <v>950951</v>
      </c>
      <c r="B209" s="240"/>
      <c r="C209" s="178"/>
      <c r="D209" s="206"/>
      <c r="E209" s="206"/>
    </row>
    <row r="210" spans="1:5" ht="15" customHeight="1">
      <c r="A210" s="24"/>
      <c r="B210" s="239" t="s">
        <v>134</v>
      </c>
      <c r="C210" s="177"/>
      <c r="D210" s="204">
        <v>0</v>
      </c>
      <c r="E210" s="204">
        <v>0</v>
      </c>
    </row>
    <row r="211" spans="1:5" ht="15.75" customHeight="1" thickBot="1">
      <c r="A211" s="38">
        <v>954</v>
      </c>
      <c r="B211" s="240"/>
      <c r="C211" s="178"/>
      <c r="D211" s="206"/>
      <c r="E211" s="206"/>
    </row>
    <row r="212" spans="1:5" ht="15" customHeight="1">
      <c r="A212" s="24"/>
      <c r="B212" s="239" t="s">
        <v>135</v>
      </c>
      <c r="C212" s="177"/>
      <c r="D212" s="204">
        <v>1197.38</v>
      </c>
      <c r="E212" s="204">
        <v>8165.35</v>
      </c>
    </row>
    <row r="213" spans="1:5" ht="15.75" customHeight="1" thickBot="1">
      <c r="A213" s="46">
        <v>952953955956</v>
      </c>
      <c r="B213" s="240"/>
      <c r="C213" s="178"/>
      <c r="D213" s="206"/>
      <c r="E213" s="206"/>
    </row>
    <row r="214" spans="1:5" ht="15" customHeight="1">
      <c r="A214" s="24"/>
      <c r="B214" s="239" t="s">
        <v>136</v>
      </c>
      <c r="C214" s="177"/>
      <c r="D214" s="204">
        <v>17670.69</v>
      </c>
      <c r="E214" s="204">
        <f>38094.13-3796.16</f>
        <v>34297.97</v>
      </c>
    </row>
    <row r="215" spans="1:5" ht="15.75" customHeight="1" thickBot="1">
      <c r="A215" s="38">
        <v>957</v>
      </c>
      <c r="B215" s="240"/>
      <c r="C215" s="178"/>
      <c r="D215" s="206"/>
      <c r="E215" s="206"/>
    </row>
    <row r="216" spans="1:5" ht="15" customHeight="1">
      <c r="A216" s="24"/>
      <c r="B216" s="237" t="s">
        <v>137</v>
      </c>
      <c r="C216" s="177"/>
      <c r="D216" s="215">
        <v>0</v>
      </c>
      <c r="E216" s="215">
        <v>0</v>
      </c>
    </row>
    <row r="217" spans="1:5" ht="15.75" customHeight="1" thickBot="1">
      <c r="A217" s="38">
        <v>969</v>
      </c>
      <c r="B217" s="238"/>
      <c r="C217" s="178"/>
      <c r="D217" s="216"/>
      <c r="E217" s="216"/>
    </row>
    <row r="218" spans="1:5" ht="15" customHeight="1">
      <c r="A218" s="177"/>
      <c r="B218" s="6"/>
      <c r="C218" s="177"/>
      <c r="D218" s="215">
        <f>+D216+D206+D191+D161+D143+D138</f>
        <v>8021087.18</v>
      </c>
      <c r="E218" s="215">
        <f>+E216+E206+E191+E161+E143+E138</f>
        <v>7525803.719999999</v>
      </c>
    </row>
    <row r="219" spans="1:5" ht="15.75" customHeight="1" thickBot="1">
      <c r="A219" s="178"/>
      <c r="B219" s="10" t="s">
        <v>138</v>
      </c>
      <c r="C219" s="178"/>
      <c r="D219" s="216"/>
      <c r="E219" s="216"/>
    </row>
    <row r="222" spans="1:6" ht="15">
      <c r="A222" s="71" t="s">
        <v>162</v>
      </c>
      <c r="B222" s="236" t="s">
        <v>161</v>
      </c>
      <c r="C222" s="236"/>
      <c r="D222" s="136" t="s">
        <v>28</v>
      </c>
      <c r="E222" s="117"/>
      <c r="F222" s="110"/>
    </row>
    <row r="223" spans="1:6" ht="15">
      <c r="A223" s="71" t="s">
        <v>374</v>
      </c>
      <c r="D223" s="137" t="s">
        <v>29</v>
      </c>
      <c r="E223" s="117"/>
      <c r="F223" s="110"/>
    </row>
    <row r="224" spans="1:6" ht="15">
      <c r="A224" s="70"/>
      <c r="D224" s="137"/>
      <c r="E224" s="117"/>
      <c r="F224" s="110"/>
    </row>
    <row r="225" spans="1:6" ht="15">
      <c r="A225" s="70"/>
      <c r="D225" s="137"/>
      <c r="E225" s="117"/>
      <c r="F225" s="110"/>
    </row>
    <row r="226" spans="1:6" ht="15">
      <c r="A226" s="47"/>
      <c r="D226" s="122"/>
      <c r="E226" s="117"/>
      <c r="F226" s="110"/>
    </row>
    <row r="227" spans="4:6" ht="15">
      <c r="D227" s="122"/>
      <c r="E227" s="117"/>
      <c r="F227" s="110"/>
    </row>
    <row r="228" spans="1:6" ht="15">
      <c r="A228" s="72" t="s">
        <v>30</v>
      </c>
      <c r="B228" s="50"/>
      <c r="D228" s="122"/>
      <c r="E228" s="138" t="s">
        <v>31</v>
      </c>
      <c r="F228" s="110"/>
    </row>
    <row r="229" spans="1:6" ht="15">
      <c r="A229" s="73"/>
      <c r="D229" s="122"/>
      <c r="E229" s="139"/>
      <c r="F229" s="110"/>
    </row>
    <row r="230" spans="1:6" ht="15">
      <c r="A230"/>
      <c r="D230" s="122"/>
      <c r="E230" s="117"/>
      <c r="F230" s="110"/>
    </row>
    <row r="231" ht="15">
      <c r="A231" s="49"/>
    </row>
    <row r="232" ht="15">
      <c r="A232" s="48"/>
    </row>
    <row r="233" ht="15">
      <c r="A233" s="48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zoomScaleSheetLayoutView="100" workbookViewId="0" topLeftCell="A123">
      <selection activeCell="D143" sqref="D143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85" customWidth="1"/>
    <col min="5" max="5" width="17.8515625" style="0" customWidth="1"/>
    <col min="6" max="6" width="9.8515625" style="0" bestFit="1" customWidth="1"/>
  </cols>
  <sheetData>
    <row r="6" spans="1:4" ht="15">
      <c r="A6" s="32" t="s">
        <v>286</v>
      </c>
      <c r="D6" s="84" t="s">
        <v>287</v>
      </c>
    </row>
    <row r="7" spans="1:4" ht="15">
      <c r="A7" s="32" t="s">
        <v>301</v>
      </c>
      <c r="D7" s="84" t="s">
        <v>298</v>
      </c>
    </row>
    <row r="8" spans="1:4" ht="15">
      <c r="A8" s="68" t="s">
        <v>290</v>
      </c>
      <c r="D8" s="84" t="s">
        <v>288</v>
      </c>
    </row>
    <row r="9" ht="15">
      <c r="A9" s="52"/>
    </row>
    <row r="10" spans="2:4" ht="15">
      <c r="B10" s="291" t="s">
        <v>285</v>
      </c>
      <c r="C10" s="291"/>
      <c r="D10" s="291"/>
    </row>
    <row r="12" spans="2:4" ht="15">
      <c r="B12" s="292" t="s">
        <v>369</v>
      </c>
      <c r="C12" s="292"/>
      <c r="D12" s="292"/>
    </row>
    <row r="13" ht="15.75" thickBot="1">
      <c r="A13" s="52"/>
    </row>
    <row r="14" spans="1:5" ht="15">
      <c r="A14" s="75"/>
      <c r="B14" s="177"/>
      <c r="C14" s="3"/>
      <c r="D14" s="297" t="s">
        <v>2</v>
      </c>
      <c r="E14" s="298"/>
    </row>
    <row r="15" spans="1:5" ht="15.75" thickBot="1">
      <c r="A15" s="13"/>
      <c r="B15" s="182"/>
      <c r="C15" s="4"/>
      <c r="D15" s="299"/>
      <c r="E15" s="300"/>
    </row>
    <row r="16" spans="1:5" ht="15">
      <c r="A16" s="76" t="s">
        <v>34</v>
      </c>
      <c r="B16" s="182"/>
      <c r="C16" s="36" t="s">
        <v>1</v>
      </c>
      <c r="D16" s="88" t="s">
        <v>35</v>
      </c>
      <c r="E16" s="301" t="s">
        <v>304</v>
      </c>
    </row>
    <row r="17" spans="1:5" ht="24.75" thickBot="1">
      <c r="A17" s="34"/>
      <c r="B17" s="178"/>
      <c r="C17" s="5"/>
      <c r="D17" s="89" t="s">
        <v>370</v>
      </c>
      <c r="E17" s="302"/>
    </row>
    <row r="18" spans="1:5" ht="15.75" thickBot="1">
      <c r="A18" s="37">
        <v>1</v>
      </c>
      <c r="B18" s="8">
        <v>2</v>
      </c>
      <c r="C18" s="9">
        <v>3</v>
      </c>
      <c r="D18" s="90">
        <v>4</v>
      </c>
      <c r="E18" s="9">
        <v>5</v>
      </c>
    </row>
    <row r="19" spans="1:8" ht="21" customHeight="1" thickBot="1">
      <c r="A19" s="7"/>
      <c r="B19" s="59" t="s">
        <v>163</v>
      </c>
      <c r="C19" s="11"/>
      <c r="D19" s="107">
        <f>+D20+D30</f>
        <v>4244979.26</v>
      </c>
      <c r="E19" s="107">
        <f>+E20+E30</f>
        <v>3473608.1599999997</v>
      </c>
      <c r="H19" s="85"/>
    </row>
    <row r="20" spans="1:5" ht="35.25" customHeight="1" thickBot="1">
      <c r="A20" s="7"/>
      <c r="B20" s="59" t="s">
        <v>164</v>
      </c>
      <c r="C20" s="11"/>
      <c r="D20" s="107">
        <f>+D21+D22+D23+D24+D25+D27+D28+D29</f>
        <v>4244979.26</v>
      </c>
      <c r="E20" s="107">
        <f>+E21+E22+E23+E24+E25+E27+E28+E29</f>
        <v>3473608.1599999997</v>
      </c>
    </row>
    <row r="21" spans="1:5" ht="20.25" customHeight="1" thickBot="1">
      <c r="A21" s="38">
        <v>750</v>
      </c>
      <c r="B21" s="60" t="s">
        <v>165</v>
      </c>
      <c r="C21" s="11"/>
      <c r="D21" s="101">
        <v>4285069.58</v>
      </c>
      <c r="E21" s="101">
        <v>3514101.38</v>
      </c>
    </row>
    <row r="22" spans="1:5" ht="24.75" customHeight="1" thickBot="1">
      <c r="A22" s="38">
        <v>752</v>
      </c>
      <c r="B22" s="60" t="s">
        <v>166</v>
      </c>
      <c r="C22" s="11"/>
      <c r="D22" s="101"/>
      <c r="E22" s="101"/>
    </row>
    <row r="23" spans="1:5" ht="39.75" customHeight="1" thickBot="1">
      <c r="A23" s="38">
        <v>753</v>
      </c>
      <c r="B23" s="60" t="s">
        <v>167</v>
      </c>
      <c r="C23" s="11"/>
      <c r="D23" s="101"/>
      <c r="E23" s="101"/>
    </row>
    <row r="24" spans="1:5" ht="33" customHeight="1" thickBot="1">
      <c r="A24" s="38">
        <v>754</v>
      </c>
      <c r="B24" s="60" t="s">
        <v>168</v>
      </c>
      <c r="C24" s="11"/>
      <c r="D24" s="101"/>
      <c r="E24" s="101"/>
    </row>
    <row r="25" spans="1:5" ht="54.75" customHeight="1">
      <c r="A25" s="266">
        <v>755</v>
      </c>
      <c r="B25" s="212" t="s">
        <v>169</v>
      </c>
      <c r="C25" s="177"/>
      <c r="D25" s="204">
        <v>-40261.15</v>
      </c>
      <c r="E25" s="204">
        <v>-40513.31</v>
      </c>
    </row>
    <row r="26" spans="1:5" ht="15.75" thickBot="1">
      <c r="A26" s="268"/>
      <c r="B26" s="214"/>
      <c r="C26" s="178"/>
      <c r="D26" s="206"/>
      <c r="E26" s="206"/>
    </row>
    <row r="27" spans="1:5" ht="30" customHeight="1" thickBot="1">
      <c r="A27" s="38">
        <v>756</v>
      </c>
      <c r="B27" s="60" t="s">
        <v>170</v>
      </c>
      <c r="C27" s="11"/>
      <c r="D27" s="101">
        <v>170.83</v>
      </c>
      <c r="E27" s="101">
        <v>20.09</v>
      </c>
    </row>
    <row r="28" spans="1:5" ht="35.25" customHeight="1" thickBot="1">
      <c r="A28" s="38">
        <v>757</v>
      </c>
      <c r="B28" s="60" t="s">
        <v>171</v>
      </c>
      <c r="C28" s="11"/>
      <c r="D28" s="101"/>
      <c r="E28" s="101"/>
    </row>
    <row r="29" spans="1:5" ht="28.5" customHeight="1" thickBot="1">
      <c r="A29" s="38">
        <v>758</v>
      </c>
      <c r="B29" s="60" t="s">
        <v>172</v>
      </c>
      <c r="C29" s="11"/>
      <c r="D29" s="101"/>
      <c r="E29" s="101"/>
    </row>
    <row r="30" spans="1:5" ht="16.5" thickBot="1">
      <c r="A30" s="7"/>
      <c r="B30" s="59" t="s">
        <v>173</v>
      </c>
      <c r="C30" s="11"/>
      <c r="D30" s="107">
        <f>+D31+D32+D33+D34</f>
        <v>0</v>
      </c>
      <c r="E30" s="107">
        <f>+E31+E32+E33+E34</f>
        <v>0</v>
      </c>
    </row>
    <row r="31" spans="1:5" ht="33" customHeight="1" thickBot="1">
      <c r="A31" s="38">
        <v>760</v>
      </c>
      <c r="B31" s="60" t="s">
        <v>174</v>
      </c>
      <c r="C31" s="11"/>
      <c r="D31" s="101"/>
      <c r="E31" s="101"/>
    </row>
    <row r="32" spans="1:5" ht="31.5" customHeight="1" thickBot="1">
      <c r="A32" s="38">
        <v>764</v>
      </c>
      <c r="B32" s="60" t="s">
        <v>175</v>
      </c>
      <c r="C32" s="11"/>
      <c r="D32" s="101">
        <v>0</v>
      </c>
      <c r="E32" s="101">
        <v>0</v>
      </c>
    </row>
    <row r="33" spans="1:5" ht="21.75" customHeight="1" thickBot="1">
      <c r="A33" s="38">
        <v>768</v>
      </c>
      <c r="B33" s="60" t="s">
        <v>176</v>
      </c>
      <c r="C33" s="11"/>
      <c r="D33" s="101"/>
      <c r="E33" s="140"/>
    </row>
    <row r="34" spans="1:5" ht="18" customHeight="1" thickBot="1">
      <c r="A34" s="38">
        <v>769</v>
      </c>
      <c r="B34" s="60" t="s">
        <v>177</v>
      </c>
      <c r="C34" s="11"/>
      <c r="D34" s="101"/>
      <c r="E34" s="140"/>
    </row>
    <row r="35" spans="1:7" ht="26.25" customHeight="1" thickBot="1">
      <c r="A35" s="7"/>
      <c r="B35" s="59" t="s">
        <v>178</v>
      </c>
      <c r="C35" s="11"/>
      <c r="D35" s="107">
        <f>+D36+D51+D57</f>
        <v>3394346.5500000007</v>
      </c>
      <c r="E35" s="107">
        <f>+E36+E51+E57</f>
        <v>2911486.5400000005</v>
      </c>
      <c r="F35" s="85"/>
      <c r="G35" s="85"/>
    </row>
    <row r="36" spans="1:5" ht="24" customHeight="1" thickBot="1">
      <c r="A36" s="7"/>
      <c r="B36" s="59" t="s">
        <v>179</v>
      </c>
      <c r="C36" s="11"/>
      <c r="D36" s="107">
        <f>+D37+D38+D39+D40+D42+D44+D45+D47+D48+D50</f>
        <v>3129000.0200000005</v>
      </c>
      <c r="E36" s="107">
        <f>+E37+E38+E39+E40+E42+E44+E45+E47+E48+E50</f>
        <v>3049347.7500000005</v>
      </c>
    </row>
    <row r="37" spans="1:5" ht="22.5" customHeight="1" thickBot="1">
      <c r="A37" s="38">
        <v>400</v>
      </c>
      <c r="B37" s="60" t="s">
        <v>180</v>
      </c>
      <c r="C37" s="11"/>
      <c r="D37" s="101">
        <v>3134332.97</v>
      </c>
      <c r="E37" s="101">
        <v>2754463.22</v>
      </c>
    </row>
    <row r="38" spans="1:5" ht="20.25" customHeight="1" thickBot="1">
      <c r="A38" s="7"/>
      <c r="B38" s="60" t="s">
        <v>181</v>
      </c>
      <c r="C38" s="11"/>
      <c r="D38" s="101">
        <v>23518.13</v>
      </c>
      <c r="E38" s="101">
        <v>28002.94</v>
      </c>
    </row>
    <row r="39" spans="1:5" ht="36" customHeight="1" thickBot="1">
      <c r="A39" s="38">
        <v>402</v>
      </c>
      <c r="B39" s="60" t="s">
        <v>182</v>
      </c>
      <c r="C39" s="11"/>
      <c r="D39" s="101"/>
      <c r="E39" s="101"/>
    </row>
    <row r="40" spans="1:5" ht="25.5" customHeight="1">
      <c r="A40" s="266">
        <v>403</v>
      </c>
      <c r="B40" s="212" t="s">
        <v>280</v>
      </c>
      <c r="C40" s="177"/>
      <c r="D40" s="204"/>
      <c r="E40" s="204"/>
    </row>
    <row r="41" spans="1:5" ht="15.75" thickBot="1">
      <c r="A41" s="268"/>
      <c r="B41" s="214"/>
      <c r="C41" s="178"/>
      <c r="D41" s="206"/>
      <c r="E41" s="206"/>
    </row>
    <row r="42" spans="1:5" ht="38.25" customHeight="1">
      <c r="A42" s="266">
        <v>404</v>
      </c>
      <c r="B42" s="212" t="s">
        <v>281</v>
      </c>
      <c r="C42" s="177"/>
      <c r="D42" s="204">
        <v>-30860</v>
      </c>
      <c r="E42" s="204"/>
    </row>
    <row r="43" spans="1:5" ht="15.75" thickBot="1">
      <c r="A43" s="268"/>
      <c r="B43" s="214"/>
      <c r="C43" s="178"/>
      <c r="D43" s="206"/>
      <c r="E43" s="206"/>
    </row>
    <row r="44" spans="1:5" ht="26.25" thickBot="1">
      <c r="A44" s="38">
        <v>405</v>
      </c>
      <c r="B44" s="60" t="s">
        <v>183</v>
      </c>
      <c r="C44" s="11"/>
      <c r="D44" s="101">
        <v>73573.14</v>
      </c>
      <c r="E44" s="101">
        <v>-76887.44</v>
      </c>
    </row>
    <row r="45" spans="1:5" ht="38.25" customHeight="1">
      <c r="A45" s="266">
        <v>406</v>
      </c>
      <c r="B45" s="212" t="s">
        <v>282</v>
      </c>
      <c r="C45" s="177"/>
      <c r="D45" s="204"/>
      <c r="E45" s="204"/>
    </row>
    <row r="46" spans="1:5" ht="15.75" thickBot="1">
      <c r="A46" s="268"/>
      <c r="B46" s="214"/>
      <c r="C46" s="178"/>
      <c r="D46" s="206"/>
      <c r="E46" s="206"/>
    </row>
    <row r="47" spans="1:5" ht="26.25" thickBot="1">
      <c r="A47" s="38">
        <v>407</v>
      </c>
      <c r="B47" s="60" t="s">
        <v>184</v>
      </c>
      <c r="C47" s="11"/>
      <c r="D47" s="101">
        <v>-69369.17</v>
      </c>
      <c r="E47" s="101">
        <v>349460.62</v>
      </c>
    </row>
    <row r="48" spans="1:5" ht="22.5" customHeight="1">
      <c r="A48" s="267">
        <v>408</v>
      </c>
      <c r="B48" s="213" t="s">
        <v>185</v>
      </c>
      <c r="C48" s="182"/>
      <c r="D48" s="204"/>
      <c r="E48" s="205"/>
    </row>
    <row r="49" spans="1:5" ht="15.75" thickBot="1">
      <c r="A49" s="268"/>
      <c r="B49" s="260"/>
      <c r="C49" s="178"/>
      <c r="D49" s="206"/>
      <c r="E49" s="206"/>
    </row>
    <row r="50" spans="1:5" ht="26.25" thickBot="1">
      <c r="A50" s="38">
        <v>409</v>
      </c>
      <c r="B50" s="60" t="s">
        <v>186</v>
      </c>
      <c r="C50" s="11"/>
      <c r="D50" s="101">
        <v>-2195.05</v>
      </c>
      <c r="E50" s="101">
        <v>-5691.59</v>
      </c>
    </row>
    <row r="51" spans="1:5" ht="26.25" thickBot="1">
      <c r="A51" s="7"/>
      <c r="B51" s="59" t="s">
        <v>187</v>
      </c>
      <c r="C51" s="11"/>
      <c r="D51" s="107">
        <f>+D52+D53+D54+D55+D56</f>
        <v>213791.49</v>
      </c>
      <c r="E51" s="107">
        <f>+E52+E53+E54+E55+E56</f>
        <v>-164083.94</v>
      </c>
    </row>
    <row r="52" spans="1:5" ht="26.25" thickBot="1">
      <c r="A52" s="78" t="s">
        <v>188</v>
      </c>
      <c r="B52" s="60" t="s">
        <v>189</v>
      </c>
      <c r="C52" s="11"/>
      <c r="D52" s="101">
        <v>9609.93</v>
      </c>
      <c r="E52" s="101">
        <v>58102.67</v>
      </c>
    </row>
    <row r="53" spans="1:5" ht="26.25" thickBot="1">
      <c r="A53" s="79">
        <v>412413414</v>
      </c>
      <c r="B53" s="60" t="s">
        <v>190</v>
      </c>
      <c r="C53" s="11"/>
      <c r="D53" s="101">
        <v>204181.56</v>
      </c>
      <c r="E53" s="101">
        <v>-222186.61</v>
      </c>
    </row>
    <row r="54" spans="1:5" ht="26.25" thickBot="1">
      <c r="A54" s="38">
        <v>415</v>
      </c>
      <c r="B54" s="60" t="s">
        <v>191</v>
      </c>
      <c r="C54" s="11"/>
      <c r="D54" s="101"/>
      <c r="E54" s="101"/>
    </row>
    <row r="55" spans="1:5" ht="26.25" thickBot="1">
      <c r="A55" s="46">
        <v>416417</v>
      </c>
      <c r="B55" s="60" t="s">
        <v>192</v>
      </c>
      <c r="C55" s="11"/>
      <c r="D55" s="101"/>
      <c r="E55" s="101"/>
    </row>
    <row r="56" spans="1:5" ht="26.25" thickBot="1">
      <c r="A56" s="46">
        <v>418419</v>
      </c>
      <c r="B56" s="60" t="s">
        <v>193</v>
      </c>
      <c r="C56" s="11"/>
      <c r="D56" s="101"/>
      <c r="E56" s="101"/>
    </row>
    <row r="57" spans="1:5" ht="26.25" thickBot="1">
      <c r="A57" s="7"/>
      <c r="B57" s="59" t="s">
        <v>194</v>
      </c>
      <c r="C57" s="11"/>
      <c r="D57" s="107">
        <f>+D58+D59+D60+D61+D62+D63+D64+D66+D67</f>
        <v>51555.04</v>
      </c>
      <c r="E57" s="107">
        <f>+E58+E59+E60+E61+E62+E63+E64+E66+E67</f>
        <v>26222.73</v>
      </c>
    </row>
    <row r="58" spans="1:5" ht="16.5" thickBot="1">
      <c r="A58" s="38">
        <v>420</v>
      </c>
      <c r="B58" s="60" t="s">
        <v>195</v>
      </c>
      <c r="C58" s="11"/>
      <c r="D58" s="101"/>
      <c r="E58" s="101"/>
    </row>
    <row r="59" spans="1:5" ht="16.5" thickBot="1">
      <c r="A59" s="38">
        <v>421</v>
      </c>
      <c r="B59" s="60" t="s">
        <v>196</v>
      </c>
      <c r="C59" s="11"/>
      <c r="D59" s="101">
        <v>0</v>
      </c>
      <c r="E59" s="101">
        <v>0</v>
      </c>
    </row>
    <row r="60" spans="1:5" ht="16.5" thickBot="1">
      <c r="A60" s="38">
        <v>422</v>
      </c>
      <c r="B60" s="60" t="s">
        <v>197</v>
      </c>
      <c r="C60" s="11"/>
      <c r="D60" s="101"/>
      <c r="E60" s="101"/>
    </row>
    <row r="61" spans="1:5" ht="16.5" thickBot="1">
      <c r="A61" s="38">
        <v>423</v>
      </c>
      <c r="B61" s="60" t="s">
        <v>198</v>
      </c>
      <c r="C61" s="11"/>
      <c r="D61" s="101">
        <v>35789.58</v>
      </c>
      <c r="E61" s="101">
        <v>22569.77</v>
      </c>
    </row>
    <row r="62" spans="1:5" ht="26.25" thickBot="1">
      <c r="A62" s="38">
        <v>424</v>
      </c>
      <c r="B62" s="60" t="s">
        <v>199</v>
      </c>
      <c r="C62" s="11"/>
      <c r="D62" s="101">
        <v>15765.46</v>
      </c>
      <c r="E62" s="101">
        <v>3652.96</v>
      </c>
    </row>
    <row r="63" spans="1:5" ht="16.5" thickBot="1">
      <c r="A63" s="38">
        <v>429</v>
      </c>
      <c r="B63" s="60" t="s">
        <v>200</v>
      </c>
      <c r="C63" s="11"/>
      <c r="D63" s="101"/>
      <c r="E63" s="101"/>
    </row>
    <row r="64" spans="1:5" ht="15">
      <c r="A64" s="77"/>
      <c r="B64" s="212" t="s">
        <v>201</v>
      </c>
      <c r="C64" s="177"/>
      <c r="D64" s="204"/>
      <c r="E64" s="204"/>
    </row>
    <row r="65" spans="1:5" ht="15.75" thickBot="1">
      <c r="A65" s="38">
        <v>460</v>
      </c>
      <c r="B65" s="214"/>
      <c r="C65" s="178"/>
      <c r="D65" s="206"/>
      <c r="E65" s="206"/>
    </row>
    <row r="66" spans="1:5" ht="26.25" thickBot="1">
      <c r="A66" s="38">
        <v>463</v>
      </c>
      <c r="B66" s="60" t="s">
        <v>202</v>
      </c>
      <c r="C66" s="11"/>
      <c r="D66" s="101"/>
      <c r="E66" s="101"/>
    </row>
    <row r="67" spans="1:5" ht="16.5" thickBot="1">
      <c r="A67" s="46">
        <v>462469</v>
      </c>
      <c r="B67" s="60" t="s">
        <v>203</v>
      </c>
      <c r="C67" s="11"/>
      <c r="D67" s="101"/>
      <c r="E67" s="101"/>
    </row>
    <row r="68" spans="1:6" ht="15">
      <c r="A68" s="177"/>
      <c r="B68" s="295" t="s">
        <v>204</v>
      </c>
      <c r="C68" s="177"/>
      <c r="D68" s="215">
        <f>+D19-D35</f>
        <v>850632.709999999</v>
      </c>
      <c r="E68" s="215">
        <f>+E19-E35</f>
        <v>562121.6199999992</v>
      </c>
      <c r="F68" s="85"/>
    </row>
    <row r="69" spans="1:5" ht="15.75" thickBot="1">
      <c r="A69" s="178"/>
      <c r="B69" s="296"/>
      <c r="C69" s="178"/>
      <c r="D69" s="216"/>
      <c r="E69" s="216"/>
    </row>
    <row r="70" spans="1:5" ht="26.25" thickBot="1">
      <c r="A70" s="7"/>
      <c r="B70" s="59" t="s">
        <v>205</v>
      </c>
      <c r="C70" s="11"/>
      <c r="D70" s="107">
        <f>+D71-D72+D73+D74+D78+D83+D90-D91</f>
        <v>548759.32</v>
      </c>
      <c r="E70" s="107">
        <f>+E71-E72+E73+E74+E78+E83+E90-E91</f>
        <v>495303.04</v>
      </c>
    </row>
    <row r="71" spans="1:5" ht="16.5" thickBot="1">
      <c r="A71" s="7"/>
      <c r="B71" s="59" t="s">
        <v>206</v>
      </c>
      <c r="C71" s="11"/>
      <c r="D71" s="101">
        <v>405992.13</v>
      </c>
      <c r="E71" s="101">
        <v>338512.27</v>
      </c>
    </row>
    <row r="72" spans="1:5" ht="26.25" thickBot="1">
      <c r="A72" s="7"/>
      <c r="B72" s="59" t="s">
        <v>207</v>
      </c>
      <c r="C72" s="11"/>
      <c r="D72" s="101"/>
      <c r="E72" s="101"/>
    </row>
    <row r="73" spans="1:5" ht="16.5" thickBot="1">
      <c r="A73" s="7"/>
      <c r="B73" s="59" t="s">
        <v>208</v>
      </c>
      <c r="C73" s="11"/>
      <c r="D73" s="101">
        <v>4365.5</v>
      </c>
      <c r="E73" s="101">
        <v>6155.42</v>
      </c>
    </row>
    <row r="74" spans="1:5" ht="16.5" thickBot="1">
      <c r="A74" s="7"/>
      <c r="B74" s="59" t="s">
        <v>209</v>
      </c>
      <c r="C74" s="11"/>
      <c r="D74" s="101">
        <f>+D75+D76+D77</f>
        <v>86921.88</v>
      </c>
      <c r="E74" s="101">
        <f>+E75+E76+E77</f>
        <v>89149.58</v>
      </c>
    </row>
    <row r="75" spans="1:5" ht="26.25" thickBot="1">
      <c r="A75" s="7"/>
      <c r="B75" s="60" t="s">
        <v>210</v>
      </c>
      <c r="C75" s="11"/>
      <c r="D75" s="101">
        <v>50216.82</v>
      </c>
      <c r="E75" s="101">
        <v>50997.69</v>
      </c>
    </row>
    <row r="76" spans="1:5" ht="16.5" thickBot="1">
      <c r="A76" s="7"/>
      <c r="B76" s="60" t="s">
        <v>211</v>
      </c>
      <c r="C76" s="11"/>
      <c r="D76" s="101">
        <v>31088.23</v>
      </c>
      <c r="E76" s="101">
        <v>32534.18</v>
      </c>
    </row>
    <row r="77" spans="1:5" ht="16.5" thickBot="1">
      <c r="A77" s="7"/>
      <c r="B77" s="60" t="s">
        <v>212</v>
      </c>
      <c r="C77" s="11"/>
      <c r="D77" s="101">
        <v>5616.83</v>
      </c>
      <c r="E77" s="101">
        <v>5617.71</v>
      </c>
    </row>
    <row r="78" spans="1:5" ht="16.5" thickBot="1">
      <c r="A78" s="7"/>
      <c r="B78" s="59" t="s">
        <v>213</v>
      </c>
      <c r="C78" s="11"/>
      <c r="D78" s="101">
        <f>+D79+D80+D81+D82</f>
        <v>1181</v>
      </c>
      <c r="E78" s="101">
        <f>+E79+E80+E81+E82</f>
        <v>2591.43</v>
      </c>
    </row>
    <row r="79" spans="1:5" ht="39" thickBot="1">
      <c r="A79" s="7"/>
      <c r="B79" s="60" t="s">
        <v>214</v>
      </c>
      <c r="C79" s="11"/>
      <c r="D79" s="101"/>
      <c r="E79" s="101"/>
    </row>
    <row r="80" spans="1:5" ht="16.5" thickBot="1">
      <c r="A80" s="7"/>
      <c r="B80" s="60" t="s">
        <v>215</v>
      </c>
      <c r="C80" s="11"/>
      <c r="D80" s="101">
        <v>1181</v>
      </c>
      <c r="E80" s="101">
        <v>2591.43</v>
      </c>
    </row>
    <row r="81" spans="1:5" ht="16.5" thickBot="1">
      <c r="A81" s="7"/>
      <c r="B81" s="60" t="s">
        <v>216</v>
      </c>
      <c r="C81" s="11"/>
      <c r="D81" s="101"/>
      <c r="E81" s="101"/>
    </row>
    <row r="82" spans="1:5" ht="16.5" thickBot="1">
      <c r="A82" s="7"/>
      <c r="B82" s="60" t="s">
        <v>217</v>
      </c>
      <c r="C82" s="11"/>
      <c r="D82" s="101"/>
      <c r="E82" s="101"/>
    </row>
    <row r="83" spans="1:5" ht="16.5" thickBot="1">
      <c r="A83" s="7"/>
      <c r="B83" s="59" t="s">
        <v>218</v>
      </c>
      <c r="C83" s="11"/>
      <c r="D83" s="101">
        <f>+D84+D85+D86+D87+D88+D89</f>
        <v>51657.36</v>
      </c>
      <c r="E83" s="101">
        <f>+E84+E85+E86+E87+E88+E89</f>
        <v>61594.649999999994</v>
      </c>
    </row>
    <row r="84" spans="1:5" ht="64.5" thickBot="1">
      <c r="A84" s="7"/>
      <c r="B84" s="60" t="s">
        <v>219</v>
      </c>
      <c r="C84" s="11"/>
      <c r="D84" s="101">
        <v>14426.3</v>
      </c>
      <c r="E84" s="101">
        <v>12641.25</v>
      </c>
    </row>
    <row r="85" spans="1:5" ht="16.5" thickBot="1">
      <c r="A85" s="7"/>
      <c r="B85" s="60" t="s">
        <v>220</v>
      </c>
      <c r="C85" s="11"/>
      <c r="D85" s="101">
        <v>668.27</v>
      </c>
      <c r="E85" s="101">
        <v>628</v>
      </c>
    </row>
    <row r="86" spans="1:5" ht="26.25" thickBot="1">
      <c r="A86" s="7"/>
      <c r="B86" s="60" t="s">
        <v>221</v>
      </c>
      <c r="C86" s="11"/>
      <c r="D86" s="101">
        <v>3380.64</v>
      </c>
      <c r="E86" s="101">
        <v>5420.3</v>
      </c>
    </row>
    <row r="87" spans="1:5" ht="16.5" thickBot="1">
      <c r="A87" s="7"/>
      <c r="B87" s="60" t="s">
        <v>222</v>
      </c>
      <c r="C87" s="11"/>
      <c r="D87" s="101">
        <v>2883.23</v>
      </c>
      <c r="E87" s="101">
        <v>2474.87</v>
      </c>
    </row>
    <row r="88" spans="1:5" ht="26.25" thickBot="1">
      <c r="A88" s="7"/>
      <c r="B88" s="60" t="s">
        <v>223</v>
      </c>
      <c r="C88" s="11"/>
      <c r="D88" s="101">
        <v>10.1</v>
      </c>
      <c r="E88" s="101">
        <v>318.05</v>
      </c>
    </row>
    <row r="89" spans="1:5" ht="16.5" thickBot="1">
      <c r="A89" s="7"/>
      <c r="B89" s="60" t="s">
        <v>224</v>
      </c>
      <c r="C89" s="11"/>
      <c r="D89" s="101">
        <v>30288.82</v>
      </c>
      <c r="E89" s="101">
        <v>40112.18</v>
      </c>
    </row>
    <row r="90" spans="1:5" ht="16.5" thickBot="1">
      <c r="A90" s="7"/>
      <c r="B90" s="59" t="s">
        <v>225</v>
      </c>
      <c r="C90" s="11"/>
      <c r="D90" s="101"/>
      <c r="E90" s="101"/>
    </row>
    <row r="91" spans="1:5" ht="26.25" thickBot="1">
      <c r="A91" s="38">
        <v>706</v>
      </c>
      <c r="B91" s="59" t="s">
        <v>226</v>
      </c>
      <c r="C91" s="11"/>
      <c r="D91" s="101">
        <v>1358.55</v>
      </c>
      <c r="E91" s="101">
        <v>2700.31</v>
      </c>
    </row>
    <row r="92" spans="1:5" ht="26.25" thickBot="1">
      <c r="A92" s="7"/>
      <c r="B92" s="59" t="s">
        <v>227</v>
      </c>
      <c r="C92" s="11"/>
      <c r="D92" s="107">
        <f>+D68-D70</f>
        <v>301873.3899999991</v>
      </c>
      <c r="E92" s="107">
        <f>+E68-E70</f>
        <v>66818.5799999992</v>
      </c>
    </row>
    <row r="93" spans="1:5" ht="26.25" thickBot="1">
      <c r="A93" s="7"/>
      <c r="B93" s="59" t="s">
        <v>228</v>
      </c>
      <c r="C93" s="11"/>
      <c r="D93" s="107">
        <f>+D114+D136</f>
        <v>247169.5</v>
      </c>
      <c r="E93" s="107">
        <f>+E114+E136</f>
        <v>321154.68000000005</v>
      </c>
    </row>
    <row r="94" spans="1:5" ht="25.5">
      <c r="A94" s="177"/>
      <c r="B94" s="61" t="s">
        <v>229</v>
      </c>
      <c r="C94" s="177"/>
      <c r="D94" s="204">
        <f>+D96+D97+D99+D100+D101+D103</f>
        <v>264005.77</v>
      </c>
      <c r="E94" s="204">
        <f>+E96+E97+E99+E100+E101+E103</f>
        <v>357035.80000000005</v>
      </c>
    </row>
    <row r="95" spans="1:5" ht="15.75" thickBot="1">
      <c r="A95" s="178"/>
      <c r="B95" s="59" t="s">
        <v>230</v>
      </c>
      <c r="C95" s="178"/>
      <c r="D95" s="206"/>
      <c r="E95" s="206"/>
    </row>
    <row r="96" spans="1:5" ht="16.5" thickBot="1">
      <c r="A96" s="38">
        <v>770</v>
      </c>
      <c r="B96" s="60" t="s">
        <v>231</v>
      </c>
      <c r="C96" s="11"/>
      <c r="D96" s="101">
        <v>191215.13</v>
      </c>
      <c r="E96" s="101">
        <v>164132.94</v>
      </c>
    </row>
    <row r="97" spans="1:5" ht="22.5" customHeight="1">
      <c r="A97" s="266">
        <v>771</v>
      </c>
      <c r="B97" s="212" t="s">
        <v>232</v>
      </c>
      <c r="C97" s="177"/>
      <c r="D97" s="204">
        <v>0</v>
      </c>
      <c r="E97" s="204">
        <v>0</v>
      </c>
    </row>
    <row r="98" spans="1:5" ht="15.75" thickBot="1">
      <c r="A98" s="268"/>
      <c r="B98" s="214"/>
      <c r="C98" s="178"/>
      <c r="D98" s="206"/>
      <c r="E98" s="206"/>
    </row>
    <row r="99" spans="1:5" ht="26.25" thickBot="1">
      <c r="A99" s="38">
        <v>772</v>
      </c>
      <c r="B99" s="60" t="s">
        <v>233</v>
      </c>
      <c r="C99" s="11"/>
      <c r="D99" s="101"/>
      <c r="E99" s="101">
        <v>109666.76</v>
      </c>
    </row>
    <row r="100" spans="1:5" ht="26.25" thickBot="1">
      <c r="A100" s="38">
        <v>774</v>
      </c>
      <c r="B100" s="60" t="s">
        <v>234</v>
      </c>
      <c r="C100" s="11"/>
      <c r="D100" s="101"/>
      <c r="E100" s="101">
        <v>7870.46</v>
      </c>
    </row>
    <row r="101" spans="1:5" ht="16.5" thickBot="1">
      <c r="A101" s="57">
        <v>775</v>
      </c>
      <c r="B101" s="83" t="s">
        <v>235</v>
      </c>
      <c r="C101" s="80"/>
      <c r="D101" s="111"/>
      <c r="E101" s="111"/>
    </row>
    <row r="102" spans="1:5" ht="15" customHeight="1">
      <c r="A102" s="51" t="s">
        <v>236</v>
      </c>
      <c r="B102" s="286" t="s">
        <v>238</v>
      </c>
      <c r="C102" s="263"/>
      <c r="D102" s="112"/>
      <c r="E102" s="112"/>
    </row>
    <row r="103" spans="1:5" ht="15" customHeight="1">
      <c r="A103" s="51" t="s">
        <v>237</v>
      </c>
      <c r="B103" s="287"/>
      <c r="C103" s="182"/>
      <c r="D103" s="113">
        <v>72790.64</v>
      </c>
      <c r="E103" s="113">
        <v>75365.64</v>
      </c>
    </row>
    <row r="104" spans="1:5" ht="15.75" customHeight="1" thickBot="1">
      <c r="A104" s="57">
        <v>782</v>
      </c>
      <c r="B104" s="288"/>
      <c r="C104" s="271"/>
      <c r="D104" s="114"/>
      <c r="E104" s="114"/>
    </row>
    <row r="105" spans="1:5" ht="26.25" thickBot="1">
      <c r="A105" s="7"/>
      <c r="B105" s="59" t="s">
        <v>239</v>
      </c>
      <c r="C105" s="11"/>
      <c r="D105" s="101">
        <f>+D106+D107+D108+D109+D110+D112</f>
        <v>27882.82</v>
      </c>
      <c r="E105" s="101">
        <f>+E106+E107+E108+E109+E110+E112</f>
        <v>93046.72</v>
      </c>
    </row>
    <row r="106" spans="1:5" ht="16.5" thickBot="1">
      <c r="A106" s="38">
        <v>730</v>
      </c>
      <c r="B106" s="60" t="s">
        <v>240</v>
      </c>
      <c r="C106" s="11"/>
      <c r="D106" s="101"/>
      <c r="E106" s="101"/>
    </row>
    <row r="107" spans="1:5" ht="26.25" thickBot="1">
      <c r="A107" s="38">
        <v>732</v>
      </c>
      <c r="B107" s="60" t="s">
        <v>241</v>
      </c>
      <c r="C107" s="11"/>
      <c r="D107" s="101"/>
      <c r="E107" s="101"/>
    </row>
    <row r="108" spans="1:5" ht="16.5" thickBot="1">
      <c r="A108" s="38">
        <v>734</v>
      </c>
      <c r="B108" s="60" t="s">
        <v>242</v>
      </c>
      <c r="C108" s="11"/>
      <c r="D108" s="101">
        <v>2206.38</v>
      </c>
      <c r="E108" s="101">
        <v>17007.65</v>
      </c>
    </row>
    <row r="109" spans="1:5" ht="16.5" thickBot="1">
      <c r="A109" s="38">
        <v>735</v>
      </c>
      <c r="B109" s="60" t="s">
        <v>243</v>
      </c>
      <c r="C109" s="11"/>
      <c r="D109" s="101"/>
      <c r="E109" s="101"/>
    </row>
    <row r="110" spans="1:5" ht="15">
      <c r="A110" s="51" t="s">
        <v>244</v>
      </c>
      <c r="B110" s="212" t="s">
        <v>245</v>
      </c>
      <c r="C110" s="177"/>
      <c r="D110" s="204"/>
      <c r="E110" s="204"/>
    </row>
    <row r="111" spans="1:5" ht="15.75" thickBot="1">
      <c r="A111" s="38">
        <v>739</v>
      </c>
      <c r="B111" s="214"/>
      <c r="C111" s="178"/>
      <c r="D111" s="206"/>
      <c r="E111" s="206"/>
    </row>
    <row r="112" spans="1:5" ht="25.5" customHeight="1">
      <c r="A112" s="51" t="s">
        <v>246</v>
      </c>
      <c r="B112" s="212" t="s">
        <v>283</v>
      </c>
      <c r="C112" s="177"/>
      <c r="D112" s="204">
        <v>25676.44</v>
      </c>
      <c r="E112" s="204">
        <v>76039.07</v>
      </c>
    </row>
    <row r="113" spans="1:5" ht="15.75" thickBot="1">
      <c r="A113" s="38" t="s">
        <v>247</v>
      </c>
      <c r="B113" s="214"/>
      <c r="C113" s="178"/>
      <c r="D113" s="206"/>
      <c r="E113" s="206"/>
    </row>
    <row r="114" spans="1:5" ht="39" thickBot="1">
      <c r="A114" s="7"/>
      <c r="B114" s="59" t="s">
        <v>248</v>
      </c>
      <c r="C114" s="11"/>
      <c r="D114" s="107">
        <f>+D94-D105</f>
        <v>236122.95</v>
      </c>
      <c r="E114" s="107">
        <f>+E94-E105</f>
        <v>263989.0800000001</v>
      </c>
    </row>
    <row r="115" spans="1:5" ht="39" thickBot="1">
      <c r="A115" s="7"/>
      <c r="B115" s="59" t="s">
        <v>249</v>
      </c>
      <c r="C115" s="11"/>
      <c r="D115" s="101">
        <f>+D116+D117+D118+D119+D120+D121+D122</f>
        <v>32918.94</v>
      </c>
      <c r="E115" s="101">
        <f>+E116+E117+E118+E119+E120+E121+E122</f>
        <v>85966.98</v>
      </c>
    </row>
    <row r="116" spans="1:5" ht="16.5" thickBot="1">
      <c r="A116" s="38">
        <v>770</v>
      </c>
      <c r="B116" s="60" t="s">
        <v>250</v>
      </c>
      <c r="C116" s="11"/>
      <c r="D116" s="101">
        <v>1977.63</v>
      </c>
      <c r="E116" s="101">
        <v>39971.02</v>
      </c>
    </row>
    <row r="117" spans="1:5" ht="26.25" thickBot="1">
      <c r="A117" s="38">
        <v>772</v>
      </c>
      <c r="B117" s="60" t="s">
        <v>251</v>
      </c>
      <c r="C117" s="11"/>
      <c r="D117" s="101"/>
      <c r="E117" s="101">
        <v>20946.79</v>
      </c>
    </row>
    <row r="118" spans="1:5" ht="16.5" thickBot="1">
      <c r="A118" s="38">
        <v>771.774</v>
      </c>
      <c r="B118" s="60" t="s">
        <v>252</v>
      </c>
      <c r="C118" s="11"/>
      <c r="D118" s="101"/>
      <c r="E118" s="101"/>
    </row>
    <row r="119" spans="1:5" ht="26.25" thickBot="1">
      <c r="A119" s="38">
        <v>773</v>
      </c>
      <c r="B119" s="60" t="s">
        <v>253</v>
      </c>
      <c r="C119" s="11"/>
      <c r="D119" s="101"/>
      <c r="E119" s="101"/>
    </row>
    <row r="120" spans="1:5" ht="16.5" thickBot="1">
      <c r="A120" s="38" t="s">
        <v>254</v>
      </c>
      <c r="B120" s="60" t="s">
        <v>255</v>
      </c>
      <c r="C120" s="11"/>
      <c r="D120" s="101"/>
      <c r="E120" s="101"/>
    </row>
    <row r="121" spans="1:5" ht="26.25" thickBot="1">
      <c r="A121" s="79">
        <v>780781782</v>
      </c>
      <c r="B121" s="60" t="s">
        <v>256</v>
      </c>
      <c r="C121" s="11"/>
      <c r="D121" s="101">
        <v>2459.52</v>
      </c>
      <c r="E121" s="101">
        <v>2459.52</v>
      </c>
    </row>
    <row r="122" spans="1:5" ht="15">
      <c r="A122" s="24"/>
      <c r="B122" s="289" t="s">
        <v>258</v>
      </c>
      <c r="C122" s="177"/>
      <c r="D122" s="204">
        <v>28481.79</v>
      </c>
      <c r="E122" s="204">
        <v>22589.65</v>
      </c>
    </row>
    <row r="123" spans="1:5" ht="15">
      <c r="A123" s="58" t="s">
        <v>257</v>
      </c>
      <c r="B123" s="287"/>
      <c r="C123" s="182"/>
      <c r="D123" s="205"/>
      <c r="E123" s="205"/>
    </row>
    <row r="124" spans="1:5" ht="15.75" thickBot="1">
      <c r="A124" s="81">
        <v>786787788789</v>
      </c>
      <c r="B124" s="290"/>
      <c r="C124" s="178"/>
      <c r="D124" s="206"/>
      <c r="E124" s="206"/>
    </row>
    <row r="125" spans="1:5" ht="38.25">
      <c r="A125" s="177"/>
      <c r="B125" s="61" t="s">
        <v>284</v>
      </c>
      <c r="C125" s="177"/>
      <c r="D125" s="215">
        <f>+D127+D128+D129+D130+D132+D134+D135</f>
        <v>21872.39</v>
      </c>
      <c r="E125" s="215">
        <f>+E127+E128+E129+E130+E132+E134+E135</f>
        <v>28801.38</v>
      </c>
    </row>
    <row r="126" spans="1:5" ht="15.75" thickBot="1">
      <c r="A126" s="178"/>
      <c r="B126" s="59"/>
      <c r="C126" s="178"/>
      <c r="D126" s="216"/>
      <c r="E126" s="216"/>
    </row>
    <row r="127" spans="1:5" ht="16.5" thickBot="1">
      <c r="A127" s="38">
        <v>730</v>
      </c>
      <c r="B127" s="60" t="s">
        <v>259</v>
      </c>
      <c r="C127" s="11"/>
      <c r="D127" s="101"/>
      <c r="E127" s="101"/>
    </row>
    <row r="128" spans="1:5" ht="26.25" thickBot="1">
      <c r="A128" s="38">
        <v>732</v>
      </c>
      <c r="B128" s="60" t="s">
        <v>260</v>
      </c>
      <c r="C128" s="11"/>
      <c r="D128" s="101"/>
      <c r="E128" s="101"/>
    </row>
    <row r="129" spans="1:5" ht="16.5" thickBot="1">
      <c r="A129" s="38">
        <v>734</v>
      </c>
      <c r="B129" s="60" t="s">
        <v>261</v>
      </c>
      <c r="C129" s="11"/>
      <c r="D129" s="101"/>
      <c r="E129" s="101"/>
    </row>
    <row r="130" spans="1:5" ht="15">
      <c r="A130" s="58" t="s">
        <v>262</v>
      </c>
      <c r="B130" s="212" t="s">
        <v>264</v>
      </c>
      <c r="C130" s="177"/>
      <c r="D130" s="204">
        <v>589.01</v>
      </c>
      <c r="E130" s="204">
        <v>927.71</v>
      </c>
    </row>
    <row r="131" spans="1:5" ht="15.75" thickBot="1">
      <c r="A131" s="44" t="s">
        <v>263</v>
      </c>
      <c r="B131" s="214"/>
      <c r="C131" s="178"/>
      <c r="D131" s="206"/>
      <c r="E131" s="206"/>
    </row>
    <row r="132" spans="1:5" ht="15">
      <c r="A132" s="51" t="s">
        <v>246</v>
      </c>
      <c r="B132" s="212" t="s">
        <v>265</v>
      </c>
      <c r="C132" s="177"/>
      <c r="D132" s="204">
        <v>520.68</v>
      </c>
      <c r="E132" s="204">
        <v>520.68</v>
      </c>
    </row>
    <row r="133" spans="1:5" ht="15.75" thickBot="1">
      <c r="A133" s="38">
        <v>744</v>
      </c>
      <c r="B133" s="214"/>
      <c r="C133" s="178"/>
      <c r="D133" s="206"/>
      <c r="E133" s="206"/>
    </row>
    <row r="134" spans="1:5" ht="16.5" thickBot="1">
      <c r="A134" s="82" t="s">
        <v>266</v>
      </c>
      <c r="B134" s="60" t="s">
        <v>267</v>
      </c>
      <c r="C134" s="11"/>
      <c r="D134" s="101"/>
      <c r="E134" s="101"/>
    </row>
    <row r="135" spans="1:5" ht="16.5" thickBot="1">
      <c r="A135" s="78">
        <v>748.749</v>
      </c>
      <c r="B135" s="60" t="s">
        <v>268</v>
      </c>
      <c r="C135" s="11"/>
      <c r="D135" s="101">
        <v>20762.7</v>
      </c>
      <c r="E135" s="101">
        <v>27352.99</v>
      </c>
    </row>
    <row r="136" spans="1:5" ht="25.5">
      <c r="A136" s="177"/>
      <c r="B136" s="61" t="s">
        <v>269</v>
      </c>
      <c r="C136" s="177"/>
      <c r="D136" s="215">
        <f>+D115-D125</f>
        <v>11046.550000000003</v>
      </c>
      <c r="E136" s="215">
        <f>+E115-E125</f>
        <v>57165.59999999999</v>
      </c>
    </row>
    <row r="137" spans="1:5" ht="15.75" thickBot="1">
      <c r="A137" s="178"/>
      <c r="B137" s="59" t="s">
        <v>270</v>
      </c>
      <c r="C137" s="178"/>
      <c r="D137" s="216"/>
      <c r="E137" s="216"/>
    </row>
    <row r="138" spans="1:5" ht="39" thickBot="1">
      <c r="A138" s="7"/>
      <c r="B138" s="59" t="s">
        <v>271</v>
      </c>
      <c r="C138" s="11"/>
      <c r="D138" s="107">
        <f>D92+D93</f>
        <v>549042.8899999991</v>
      </c>
      <c r="E138" s="107">
        <f>E92+E93</f>
        <v>387973.25999999925</v>
      </c>
    </row>
    <row r="139" spans="2:5" ht="15">
      <c r="B139" s="65"/>
      <c r="D139" s="93"/>
      <c r="E139" s="108"/>
    </row>
    <row r="140" spans="1:5" ht="16.5" thickBot="1">
      <c r="A140" s="7"/>
      <c r="B140" s="59" t="s">
        <v>272</v>
      </c>
      <c r="C140" s="11"/>
      <c r="D140" s="100"/>
      <c r="E140" s="101"/>
    </row>
    <row r="141" spans="1:5" ht="16.5" thickBot="1">
      <c r="A141" s="38">
        <v>820</v>
      </c>
      <c r="B141" s="60" t="s">
        <v>273</v>
      </c>
      <c r="C141" s="11"/>
      <c r="D141" s="100">
        <v>-48026.42</v>
      </c>
      <c r="E141" s="101">
        <v>-29674.5</v>
      </c>
    </row>
    <row r="142" spans="1:5" ht="26.25" thickBot="1">
      <c r="A142" s="38">
        <v>823</v>
      </c>
      <c r="B142" s="60" t="s">
        <v>274</v>
      </c>
      <c r="C142" s="11"/>
      <c r="D142" s="100">
        <v>-7263.58</v>
      </c>
      <c r="E142" s="101">
        <v>3796.16</v>
      </c>
    </row>
    <row r="143" spans="1:5" ht="26.25" thickBot="1">
      <c r="A143" s="7"/>
      <c r="B143" s="59" t="s">
        <v>275</v>
      </c>
      <c r="C143" s="11"/>
      <c r="D143" s="107">
        <f>+D138+D141+D142</f>
        <v>493752.8899999991</v>
      </c>
      <c r="E143" s="107">
        <f>+E138+E141+E142</f>
        <v>362094.9199999992</v>
      </c>
    </row>
    <row r="144" spans="1:5" ht="16.5" thickBot="1">
      <c r="A144" s="7"/>
      <c r="B144" s="59" t="s">
        <v>276</v>
      </c>
      <c r="C144" s="11"/>
      <c r="D144" s="100"/>
      <c r="E144" s="101"/>
    </row>
    <row r="145" spans="1:5" ht="15" customHeight="1">
      <c r="A145" s="51" t="s">
        <v>277</v>
      </c>
      <c r="B145" s="212" t="s">
        <v>278</v>
      </c>
      <c r="C145" s="177"/>
      <c r="D145" s="293"/>
      <c r="E145" s="204"/>
    </row>
    <row r="146" spans="1:5" ht="15.75" customHeight="1" thickBot="1">
      <c r="A146" s="39">
        <v>834839</v>
      </c>
      <c r="B146" s="214"/>
      <c r="C146" s="178"/>
      <c r="D146" s="294"/>
      <c r="E146" s="206"/>
    </row>
    <row r="147" spans="1:5" ht="16.5" thickBot="1">
      <c r="A147" s="7"/>
      <c r="B147" s="59" t="s">
        <v>279</v>
      </c>
      <c r="C147" s="11"/>
      <c r="D147" s="100"/>
      <c r="E147" s="172">
        <v>1.2696</v>
      </c>
    </row>
    <row r="149" ht="15">
      <c r="A149" s="52"/>
    </row>
    <row r="150" spans="1:4" ht="15">
      <c r="A150" s="71" t="s">
        <v>162</v>
      </c>
      <c r="B150" s="236" t="s">
        <v>161</v>
      </c>
      <c r="C150" s="236"/>
      <c r="D150" s="86" t="s">
        <v>28</v>
      </c>
    </row>
    <row r="151" ht="15">
      <c r="A151" s="71" t="s">
        <v>371</v>
      </c>
    </row>
    <row r="152" spans="1:4" ht="15">
      <c r="A152" s="47"/>
      <c r="D152" s="87" t="s">
        <v>29</v>
      </c>
    </row>
    <row r="153" ht="15">
      <c r="A153" s="47"/>
    </row>
    <row r="154" ht="15">
      <c r="A154" s="47"/>
    </row>
    <row r="155" ht="15">
      <c r="A155" s="52"/>
    </row>
    <row r="156" spans="1:5" ht="15">
      <c r="A156" s="280" t="s">
        <v>30</v>
      </c>
      <c r="B156" s="50"/>
      <c r="D156" s="282" t="s">
        <v>31</v>
      </c>
      <c r="E156" s="283"/>
    </row>
    <row r="157" spans="1:5" ht="15">
      <c r="A157" s="281"/>
      <c r="D157" s="284"/>
      <c r="E157" s="285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2021-01-22T09:08:24Z</cp:lastPrinted>
  <dcterms:created xsi:type="dcterms:W3CDTF">2011-10-21T06:58:04Z</dcterms:created>
  <dcterms:modified xsi:type="dcterms:W3CDTF">2021-01-22T09:10:32Z</dcterms:modified>
  <cp:category/>
  <cp:version/>
  <cp:contentType/>
  <cp:contentStatus/>
</cp:coreProperties>
</file>