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"/>
    </mc:Choice>
  </mc:AlternateContent>
  <xr:revisionPtr revIDLastSave="0" documentId="13_ncr:1_{39ECCB7B-9504-4C15-9C34-E41874A14F6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3" l="1"/>
  <c r="K6" i="3" s="1"/>
  <c r="H6" i="3"/>
  <c r="L6" i="3" s="1"/>
  <c r="I6" i="3"/>
  <c r="M6" i="3" s="1"/>
  <c r="F6" i="3"/>
  <c r="J6" i="3" s="1"/>
  <c r="C16" i="3"/>
  <c r="E10" i="3" s="1"/>
  <c r="B16" i="3"/>
  <c r="D7" i="3" s="1"/>
  <c r="D10" i="3" l="1"/>
  <c r="D8" i="3"/>
  <c r="E8" i="3"/>
  <c r="E11" i="3"/>
  <c r="E9" i="3"/>
  <c r="E7" i="3"/>
  <c r="D11" i="3"/>
  <c r="D9" i="3"/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N7" i="3" s="1"/>
  <c r="N15" i="3" l="1"/>
  <c r="K16" i="3"/>
  <c r="J16" i="3"/>
  <c r="L12" i="3" s="1"/>
  <c r="I12" i="3"/>
  <c r="I16" i="3"/>
  <c r="H12" i="3"/>
  <c r="H13" i="3"/>
  <c r="H14" i="3"/>
  <c r="H15" i="3"/>
  <c r="I14" i="3"/>
  <c r="I13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<sst xmlns="http://schemas.openxmlformats.org/spreadsheetml/2006/main" count="80" uniqueCount="76">
  <si>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</si>
  <si>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</si>
  <si>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</si>
  <si>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</si>
  <si>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</si>
  <si>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</si>
  <si>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</si>
  <si>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</si>
  <si>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</si>
  <si>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</si>
  <si>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</si>
  <si>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</si>
  <si>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</si>
  <si>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</si>
  <si>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</si>
  <si>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</si>
  <si>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</si>
  <si>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</si>
  <si>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</si>
  <si>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</si>
  <si>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</si>
  <si>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</si>
  <si>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</si>
  <si>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</si>
  <si>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</si>
  <si>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</si>
  <si>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</si>
  <si>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</si>
  <si>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</si>
  <si>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</si>
  <si>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</si>
  <si>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</si>
  <si>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</si>
  <si>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</si>
  <si>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</si>
  <si>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</si>
  <si>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</si>
  <si>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</si>
  <si>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</si>
  <si>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</si>
  <si>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</si>
  <si>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</si>
  <si>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</si>
  <si>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</si>
  <si>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</si>
  <si>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</si>
  <si>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</si>
  <si>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</si>
  <si>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</si>
  <si>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</si>
  <si>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</si>
  <si>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</si>
  <si>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</si>
  <si>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</si>
  <si>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</si>
  <si>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</si>
  <si>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</si>
  <si>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</si>
  <si>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</si>
  <si>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</si>
  <si>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</si>
  <si>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31. oktobra 2022. godine</t>
  </si>
  <si>
    <t>for the period 1 January - 31 October 2022</t>
  </si>
  <si>
    <t>Novembar, 2022. godine                                                                                     verzija 01</t>
  </si>
  <si>
    <t>November, 2022                                                                                           version 01</t>
  </si>
  <si>
    <t>Tablela 1: Podaci o osiguranju za period od 1. januara do 31. oktobra 2022. godine</t>
  </si>
  <si>
    <t>Table 1: Insurance data for the period 1 January - 31 October 2022</t>
  </si>
  <si>
    <t>Tablela 2: Bruto fakturisana premija za period od 1. januara do 31. oktobra 2022. godine</t>
  </si>
  <si>
    <t>Table 2: Gross Written Premium for the period 1 January - 31 October 2022</t>
  </si>
  <si>
    <t>Tabela 2: Bruto fakturisana premija za period od 1. januara do 31.oktobra 2022. godine</t>
  </si>
  <si>
    <t>Table 2: Gross Written Premium for the period 1 January - 31October 2022</t>
  </si>
  <si>
    <r>
      <t xml:space="preserve">BFP/ </t>
    </r>
    <r>
      <rPr>
        <sz val="8"/>
        <color theme="0"/>
        <rFont val="Arial"/>
        <family val="2"/>
        <charset val="238"/>
      </rPr>
      <t>GWP 
X 2021</t>
    </r>
  </si>
  <si>
    <r>
      <t xml:space="preserve">BFP/ </t>
    </r>
    <r>
      <rPr>
        <sz val="8"/>
        <color theme="0"/>
        <rFont val="Arial"/>
        <family val="2"/>
        <charset val="238"/>
      </rPr>
      <t>GWP
X  2022</t>
    </r>
  </si>
  <si>
    <r>
      <t xml:space="preserve">Učešće/ 
</t>
    </r>
    <r>
      <rPr>
        <sz val="8"/>
        <color theme="0"/>
        <rFont val="Arial"/>
        <family val="2"/>
        <charset val="238"/>
      </rPr>
      <t>Share X  2021</t>
    </r>
  </si>
  <si>
    <r>
      <t xml:space="preserve">Učešće/
  </t>
    </r>
    <r>
      <rPr>
        <sz val="8"/>
        <color theme="0"/>
        <rFont val="Arial"/>
        <family val="2"/>
        <charset val="238"/>
      </rPr>
      <t>Share X  2022</t>
    </r>
  </si>
  <si>
    <t>Tabela 1: Podaci o osiguranju za period od 1. januara do 31. oktobra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</si>
</sst>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  <font>
      <i/>
      <u/>
      <sz val="10"/>
      <color rgb="FF0000FF"/>
      <name val="Arial"/>
      <family val="2"/>
    </font>
    <font>
      <i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8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7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39" borderId="0" xfId="0" applyFont="1" applyFill="1"/>
    <xf numFmtId="0" fontId="32" fillId="0" borderId="0" xfId="0" applyFont="1"/>
    <xf numFmtId="0" fontId="31" fillId="0" borderId="0" xfId="0" applyFont="1" applyAlignment="1">
      <alignment horizontal="left"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7" applyNumberFormat="1" applyFont="1" applyFill="1" applyAlignment="1">
      <alignment vertical="center" wrapText="1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172" fontId="37" fillId="3" borderId="11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6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3" fontId="54" fillId="0" borderId="0" xfId="66" applyNumberFormat="1" applyFont="1" applyAlignment="1" applyProtection="1">
      <alignment horizontal="left" vertical="center" wrapText="1"/>
    </xf>
    <xf numFmtId="0" fontId="55" fillId="0" borderId="0" xfId="0" applyFont="1"/>
    <xf numFmtId="0" fontId="54" fillId="0" borderId="0" xfId="66" applyFont="1" applyAlignment="1" applyProtection="1">
      <alignment horizontal="left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8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7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6406944155496"/>
          <c:y val="0"/>
          <c:w val="0.68880434678530611"/>
          <c:h val="0.991722491666198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BE7B-427F-BFA0-DFD1A896A8E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BE7B-427F-BFA0-DFD1A896A8E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BE7B-427F-BFA0-DFD1A896A8E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BE7B-427F-BFA0-DFD1A896A8E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BE7B-427F-BFA0-DFD1A896A8E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BE7B-427F-BFA0-DFD1A896A8E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E-BE7B-427F-BFA0-DFD1A896A8E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0-BE7B-427F-BFA0-DFD1A896A8E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2-BE7B-427F-BFA0-DFD1A896A8E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4-BE7B-427F-BFA0-DFD1A896A8E5}"/>
              </c:ext>
            </c:extLst>
          </c:dPt>
          <c:dLbls>
            <c:dLbl>
              <c:idx val="0"/>
              <c:layout>
                <c:manualLayout>
                  <c:x val="-0.1338835582195845"/>
                  <c:y val="6.00748083888832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7B-427F-BFA0-DFD1A896A8E5}"/>
                </c:ext>
              </c:extLst>
            </c:dLbl>
            <c:dLbl>
              <c:idx val="7"/>
              <c:layout>
                <c:manualLayout>
                  <c:x val="0.12646046943354664"/>
                  <c:y val="0.1186440076107624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E7B-427F-BFA0-DFD1A896A8E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[1]A1!$M$98:$M$105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9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  <c:pt idx="7">
                  <c:v> Ostalo (manje od 3%)/
Others (less than 3%)</c:v>
                </c:pt>
              </c:strCache>
            </c:strRef>
          </c:cat>
          <c:val>
            <c:numRef>
              <c:f>[1]A1!$N$98:$N$105</c:f>
              <c:numCache>
                <c:formatCode>#,##0</c:formatCode>
                <c:ptCount val="8"/>
                <c:pt idx="0">
                  <c:v>33448837.129999999</c:v>
                </c:pt>
                <c:pt idx="1">
                  <c:v>15615585.1</c:v>
                </c:pt>
                <c:pt idx="2">
                  <c:v>9628973.5</c:v>
                </c:pt>
                <c:pt idx="3">
                  <c:v>8983806.0899999999</c:v>
                </c:pt>
                <c:pt idx="4">
                  <c:v>5796635.1799999997</c:v>
                </c:pt>
                <c:pt idx="5">
                  <c:v>3827479.46</c:v>
                </c:pt>
                <c:pt idx="6">
                  <c:v>3315205.66</c:v>
                </c:pt>
                <c:pt idx="7">
                  <c:v>10749920.470000003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E7B-427F-BFA0-DFD1A896A8E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37</xdr:row>
      <xdr:rowOff>1</xdr:rowOff>
    </xdr:from>
    <xdr:to>
      <xdr:col>4</xdr:col>
      <xdr:colOff>552450</xdr:colOff>
      <xdr:row>65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827F32-0D65-40CA-AED6-2C4FF0C10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za%201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ržaj"/>
      <sheetName val="A1"/>
      <sheetName val="A2"/>
      <sheetName val="A3"/>
      <sheetName val="A4"/>
    </sheetNames>
    <sheetDataSet>
      <sheetData sheetId="0"/>
      <sheetData sheetId="1">
        <row r="98">
          <cell r="M98">
            <v>10</v>
          </cell>
          <cell r="N98">
            <v>33448837.129999999</v>
          </cell>
        </row>
        <row r="99">
          <cell r="M99">
            <v>20</v>
          </cell>
          <cell r="N99">
            <v>15615585.1</v>
          </cell>
        </row>
        <row r="100">
          <cell r="M100">
            <v>1</v>
          </cell>
          <cell r="N100">
            <v>9628973.5</v>
          </cell>
        </row>
        <row r="101">
          <cell r="M101">
            <v>9</v>
          </cell>
          <cell r="N101">
            <v>8983806.0899999999</v>
          </cell>
        </row>
        <row r="102">
          <cell r="M102">
            <v>3</v>
          </cell>
          <cell r="N102">
            <v>5796635.1799999997</v>
          </cell>
        </row>
        <row r="103">
          <cell r="M103">
            <v>2</v>
          </cell>
          <cell r="N103">
            <v>3827479.46</v>
          </cell>
        </row>
        <row r="104">
          <cell r="M104">
            <v>8</v>
          </cell>
          <cell r="N104">
            <v>3315205.66</v>
          </cell>
        </row>
        <row r="105">
          <cell r="M105" t="str">
            <v xml:space="preserve"> Ostalo (manje od 3%)/
Others (less than 3%)</v>
          </cell>
          <cell r="N105">
            <v>10749920.470000003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opLeftCell="A4" zoomScale="110" zoomScaleNormal="110" workbookViewId="0">
      <selection activeCell="A29" sqref="A29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62</v>
      </c>
    </row>
    <row r="22" spans="1:1" x14ac:dyDescent="0.25">
      <c r="A22" s="31" t="s">
        <v>63</v>
      </c>
    </row>
    <row r="23" spans="1:1" x14ac:dyDescent="0.25">
      <c r="A23" s="32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D15" sqref="D15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65</v>
      </c>
    </row>
    <row r="6" spans="1:1" s="88" customFormat="1" x14ac:dyDescent="0.2">
      <c r="A6" s="89" t="s">
        <v>66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7" t="s">
        <v>67</v>
      </c>
    </row>
    <row r="10" spans="1:1" s="88" customFormat="1" x14ac:dyDescent="0.2">
      <c r="A10" s="87" t="s">
        <v>68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tabSelected="1" topLeftCell="A31" zoomScaleNormal="100" workbookViewId="0">
      <selection activeCell="K10" sqref="K10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6384" width="9.140625" style="44"/>
  </cols>
  <sheetData>
    <row r="2" spans="1:11" s="39" customFormat="1" ht="14.25" x14ac:dyDescent="0.25">
      <c r="A2" s="58" t="s">
        <v>75</v>
      </c>
      <c r="B2" s="58"/>
      <c r="C2" s="58"/>
      <c r="D2" s="58"/>
      <c r="E2" s="38"/>
      <c r="F2" s="38"/>
      <c r="G2" s="38"/>
    </row>
    <row r="3" spans="1:11" s="41" customFormat="1" ht="14.25" x14ac:dyDescent="0.25">
      <c r="A3" s="94" t="s">
        <v>66</v>
      </c>
      <c r="B3" s="94"/>
      <c r="C3" s="94"/>
      <c r="D3" s="94"/>
      <c r="E3" s="40"/>
      <c r="F3" s="40"/>
      <c r="G3" s="40"/>
    </row>
    <row r="5" spans="1:11" s="42" customFormat="1" ht="16.5" customHeight="1" x14ac:dyDescent="0.25">
      <c r="A5" s="97" t="s">
        <v>10</v>
      </c>
      <c r="B5" s="97" t="s">
        <v>42</v>
      </c>
      <c r="C5" s="93" t="s">
        <v>43</v>
      </c>
      <c r="D5" s="93"/>
      <c r="E5" s="92" t="s">
        <v>34</v>
      </c>
      <c r="F5" s="92"/>
      <c r="G5" s="92"/>
    </row>
    <row r="6" spans="1:11" s="10" customFormat="1" ht="23.25" customHeight="1" x14ac:dyDescent="0.25">
      <c r="A6" s="97"/>
      <c r="B6" s="97"/>
      <c r="C6" s="91" t="s">
        <v>52</v>
      </c>
      <c r="D6" s="91" t="s">
        <v>55</v>
      </c>
      <c r="E6" s="91" t="s">
        <v>38</v>
      </c>
      <c r="F6" s="90" t="s">
        <v>41</v>
      </c>
      <c r="G6" s="90"/>
    </row>
    <row r="7" spans="1:11" ht="27" customHeight="1" x14ac:dyDescent="0.25">
      <c r="A7" s="97"/>
      <c r="B7" s="97"/>
      <c r="C7" s="91"/>
      <c r="D7" s="91"/>
      <c r="E7" s="91"/>
      <c r="F7" s="52" t="s">
        <v>40</v>
      </c>
      <c r="G7" s="52" t="s">
        <v>39</v>
      </c>
      <c r="H7" s="36"/>
      <c r="I7" s="43"/>
      <c r="J7" s="43"/>
      <c r="K7" s="43"/>
    </row>
    <row r="8" spans="1:11" s="11" customFormat="1" ht="22.5" x14ac:dyDescent="0.25">
      <c r="A8" s="25">
        <v>1</v>
      </c>
      <c r="B8" s="23" t="s">
        <v>11</v>
      </c>
      <c r="C8" s="28">
        <v>42581</v>
      </c>
      <c r="D8" s="28">
        <v>9628973.5</v>
      </c>
      <c r="E8" s="35">
        <v>9076</v>
      </c>
      <c r="F8" s="28">
        <v>8389</v>
      </c>
      <c r="G8" s="28">
        <v>5457737.3099999996</v>
      </c>
      <c r="H8" s="53"/>
      <c r="I8" s="46"/>
      <c r="J8" s="37"/>
      <c r="K8" s="37"/>
    </row>
    <row r="9" spans="1:11" s="11" customFormat="1" ht="22.5" x14ac:dyDescent="0.25">
      <c r="A9" s="25">
        <v>2</v>
      </c>
      <c r="B9" s="23" t="s">
        <v>12</v>
      </c>
      <c r="C9" s="28">
        <v>12859</v>
      </c>
      <c r="D9" s="28">
        <v>3827479.46</v>
      </c>
      <c r="E9" s="35">
        <v>17548</v>
      </c>
      <c r="F9" s="28">
        <v>15903</v>
      </c>
      <c r="G9" s="28">
        <v>1393313.91</v>
      </c>
      <c r="H9" s="53"/>
      <c r="I9" s="37"/>
      <c r="J9" s="37"/>
      <c r="K9" s="37"/>
    </row>
    <row r="10" spans="1:11" s="11" customFormat="1" ht="22.5" x14ac:dyDescent="0.25">
      <c r="A10" s="25">
        <v>3</v>
      </c>
      <c r="B10" s="23" t="s">
        <v>13</v>
      </c>
      <c r="C10" s="28">
        <v>16727</v>
      </c>
      <c r="D10" s="28">
        <v>5796635.1799999997</v>
      </c>
      <c r="E10" s="35">
        <v>3470</v>
      </c>
      <c r="F10" s="28">
        <v>3144</v>
      </c>
      <c r="G10" s="28">
        <v>4100721.56</v>
      </c>
      <c r="H10" s="53"/>
      <c r="I10" s="37"/>
      <c r="J10" s="37"/>
      <c r="K10" s="37"/>
    </row>
    <row r="11" spans="1:11" s="11" customFormat="1" ht="22.5" x14ac:dyDescent="0.25">
      <c r="A11" s="25">
        <v>4</v>
      </c>
      <c r="B11" s="23" t="s">
        <v>14</v>
      </c>
      <c r="C11" s="28">
        <v>2</v>
      </c>
      <c r="D11" s="28">
        <v>164379.24</v>
      </c>
      <c r="E11" s="35">
        <v>0</v>
      </c>
      <c r="F11" s="28">
        <v>0</v>
      </c>
      <c r="G11" s="28">
        <v>0</v>
      </c>
      <c r="H11" s="53"/>
      <c r="I11" s="37"/>
      <c r="J11" s="37"/>
      <c r="K11" s="37"/>
    </row>
    <row r="12" spans="1:11" s="11" customFormat="1" ht="22.5" x14ac:dyDescent="0.25">
      <c r="A12" s="25">
        <v>5</v>
      </c>
      <c r="B12" s="23" t="s">
        <v>15</v>
      </c>
      <c r="C12" s="28">
        <v>12</v>
      </c>
      <c r="D12" s="28">
        <v>764047.13</v>
      </c>
      <c r="E12" s="35">
        <v>3</v>
      </c>
      <c r="F12" s="29">
        <v>1</v>
      </c>
      <c r="G12" s="29">
        <v>275721.43</v>
      </c>
      <c r="H12" s="53"/>
      <c r="I12" s="37"/>
      <c r="J12" s="37"/>
      <c r="K12" s="37"/>
    </row>
    <row r="13" spans="1:11" s="11" customFormat="1" ht="22.5" x14ac:dyDescent="0.25">
      <c r="A13" s="25">
        <v>6</v>
      </c>
      <c r="B13" s="23" t="s">
        <v>16</v>
      </c>
      <c r="C13" s="28">
        <v>40</v>
      </c>
      <c r="D13" s="28">
        <v>331030.07</v>
      </c>
      <c r="E13" s="35">
        <v>4</v>
      </c>
      <c r="F13" s="28">
        <v>1</v>
      </c>
      <c r="G13" s="28">
        <v>450</v>
      </c>
      <c r="H13" s="53"/>
      <c r="I13" s="37"/>
      <c r="J13" s="37"/>
      <c r="K13" s="37"/>
    </row>
    <row r="14" spans="1:11" s="11" customFormat="1" ht="22.5" x14ac:dyDescent="0.25">
      <c r="A14" s="25">
        <v>7</v>
      </c>
      <c r="B14" s="23" t="s">
        <v>17</v>
      </c>
      <c r="C14" s="28">
        <v>92</v>
      </c>
      <c r="D14" s="28">
        <v>533009.98</v>
      </c>
      <c r="E14" s="35">
        <v>156</v>
      </c>
      <c r="F14" s="28">
        <v>155</v>
      </c>
      <c r="G14" s="28">
        <v>53376.63</v>
      </c>
      <c r="H14" s="53"/>
      <c r="I14" s="37"/>
      <c r="J14" s="37"/>
      <c r="K14" s="37"/>
    </row>
    <row r="15" spans="1:11" s="11" customFormat="1" ht="38.25" customHeight="1" x14ac:dyDescent="0.25">
      <c r="A15" s="25">
        <v>8</v>
      </c>
      <c r="B15" s="23" t="s">
        <v>18</v>
      </c>
      <c r="C15" s="28">
        <v>36544</v>
      </c>
      <c r="D15" s="28">
        <v>3315205.66</v>
      </c>
      <c r="E15" s="35">
        <v>368</v>
      </c>
      <c r="F15" s="28">
        <v>278</v>
      </c>
      <c r="G15" s="28">
        <v>1050409.99</v>
      </c>
      <c r="H15" s="53"/>
      <c r="I15" s="37"/>
      <c r="J15" s="37"/>
      <c r="K15" s="37"/>
    </row>
    <row r="16" spans="1:11" s="11" customFormat="1" ht="22.5" x14ac:dyDescent="0.25">
      <c r="A16" s="25">
        <v>9</v>
      </c>
      <c r="B16" s="23" t="s">
        <v>19</v>
      </c>
      <c r="C16" s="28">
        <v>25482</v>
      </c>
      <c r="D16" s="28">
        <v>8983806.0899999999</v>
      </c>
      <c r="E16" s="35">
        <v>1641</v>
      </c>
      <c r="F16" s="28">
        <v>1352</v>
      </c>
      <c r="G16" s="28">
        <v>1708084.08</v>
      </c>
      <c r="H16" s="53"/>
      <c r="I16" s="37"/>
      <c r="J16" s="37"/>
      <c r="K16" s="37"/>
    </row>
    <row r="17" spans="1:11" s="11" customFormat="1" ht="33.75" x14ac:dyDescent="0.25">
      <c r="A17" s="25">
        <v>10</v>
      </c>
      <c r="B17" s="23" t="s">
        <v>20</v>
      </c>
      <c r="C17" s="28">
        <v>263625</v>
      </c>
      <c r="D17" s="28">
        <v>33448837.129999999</v>
      </c>
      <c r="E17" s="35">
        <v>12884</v>
      </c>
      <c r="F17" s="28">
        <v>10869</v>
      </c>
      <c r="G17" s="28">
        <v>12679506.4</v>
      </c>
      <c r="H17" s="53"/>
      <c r="I17" s="37"/>
      <c r="J17" s="37"/>
      <c r="K17" s="37"/>
    </row>
    <row r="18" spans="1:11" s="11" customFormat="1" ht="33.75" x14ac:dyDescent="0.25">
      <c r="A18" s="25">
        <v>11</v>
      </c>
      <c r="B18" s="23" t="s">
        <v>51</v>
      </c>
      <c r="C18" s="28">
        <v>36</v>
      </c>
      <c r="D18" s="28">
        <v>826858.8</v>
      </c>
      <c r="E18" s="35">
        <v>84</v>
      </c>
      <c r="F18" s="28">
        <v>84</v>
      </c>
      <c r="G18" s="28">
        <v>7298</v>
      </c>
      <c r="H18" s="53"/>
      <c r="I18" s="37"/>
      <c r="J18" s="37"/>
      <c r="K18" s="37"/>
    </row>
    <row r="19" spans="1:11" s="11" customFormat="1" ht="33.75" x14ac:dyDescent="0.25">
      <c r="A19" s="25">
        <v>12</v>
      </c>
      <c r="B19" s="23" t="s">
        <v>21</v>
      </c>
      <c r="C19" s="28">
        <v>3022</v>
      </c>
      <c r="D19" s="28">
        <v>335878.48</v>
      </c>
      <c r="E19" s="35">
        <v>26</v>
      </c>
      <c r="F19" s="28">
        <v>23</v>
      </c>
      <c r="G19" s="28">
        <v>15130.71</v>
      </c>
      <c r="H19" s="53"/>
      <c r="I19" s="37"/>
      <c r="J19" s="37"/>
      <c r="K19" s="37"/>
    </row>
    <row r="20" spans="1:11" s="11" customFormat="1" ht="22.5" x14ac:dyDescent="0.25">
      <c r="A20" s="25">
        <v>13</v>
      </c>
      <c r="B20" s="23" t="s">
        <v>22</v>
      </c>
      <c r="C20" s="28">
        <v>2952</v>
      </c>
      <c r="D20" s="28">
        <v>2493989.7799999998</v>
      </c>
      <c r="E20" s="35">
        <v>294</v>
      </c>
      <c r="F20" s="28">
        <v>79</v>
      </c>
      <c r="G20" s="28">
        <v>865348.57</v>
      </c>
      <c r="H20" s="53"/>
      <c r="I20" s="37"/>
      <c r="J20" s="37"/>
      <c r="K20" s="37"/>
    </row>
    <row r="21" spans="1:11" s="11" customFormat="1" ht="22.5" x14ac:dyDescent="0.25">
      <c r="A21" s="25">
        <v>14</v>
      </c>
      <c r="B21" s="23" t="s">
        <v>23</v>
      </c>
      <c r="C21" s="28">
        <v>8456</v>
      </c>
      <c r="D21" s="28">
        <v>2463952.63</v>
      </c>
      <c r="E21" s="35">
        <v>54</v>
      </c>
      <c r="F21" s="28">
        <v>42</v>
      </c>
      <c r="G21" s="28">
        <v>69916.960000000006</v>
      </c>
      <c r="H21" s="53"/>
      <c r="I21" s="37"/>
      <c r="J21" s="37"/>
      <c r="K21" s="37"/>
    </row>
    <row r="22" spans="1:11" s="11" customFormat="1" ht="22.5" x14ac:dyDescent="0.25">
      <c r="A22" s="25">
        <v>15</v>
      </c>
      <c r="B22" s="23" t="s">
        <v>49</v>
      </c>
      <c r="C22" s="28">
        <v>249</v>
      </c>
      <c r="D22" s="28">
        <v>53062.92</v>
      </c>
      <c r="E22" s="35">
        <v>20</v>
      </c>
      <c r="F22" s="28">
        <v>16</v>
      </c>
      <c r="G22" s="28">
        <v>15878.77</v>
      </c>
      <c r="H22" s="53"/>
      <c r="I22" s="37"/>
      <c r="J22" s="37"/>
      <c r="K22" s="37"/>
    </row>
    <row r="23" spans="1:11" s="11" customFormat="1" ht="22.5" x14ac:dyDescent="0.25">
      <c r="A23" s="25">
        <v>16</v>
      </c>
      <c r="B23" s="23" t="s">
        <v>24</v>
      </c>
      <c r="C23" s="28">
        <v>4807</v>
      </c>
      <c r="D23" s="28">
        <v>312912.74</v>
      </c>
      <c r="E23" s="35">
        <v>343</v>
      </c>
      <c r="F23" s="28">
        <v>306</v>
      </c>
      <c r="G23" s="28">
        <v>43631.41</v>
      </c>
      <c r="H23" s="53"/>
      <c r="I23" s="37"/>
      <c r="J23" s="37"/>
      <c r="K23" s="37"/>
    </row>
    <row r="24" spans="1:11" s="11" customFormat="1" ht="22.5" x14ac:dyDescent="0.25">
      <c r="A24" s="25">
        <v>17</v>
      </c>
      <c r="B24" s="23" t="s">
        <v>25</v>
      </c>
      <c r="C24" s="28">
        <v>1642</v>
      </c>
      <c r="D24" s="28">
        <v>4293.16</v>
      </c>
      <c r="E24" s="35">
        <v>2</v>
      </c>
      <c r="F24" s="28">
        <v>0</v>
      </c>
      <c r="G24" s="28">
        <v>0</v>
      </c>
      <c r="H24" s="53"/>
      <c r="I24" s="37"/>
      <c r="J24" s="37"/>
      <c r="K24" s="37"/>
    </row>
    <row r="25" spans="1:11" s="11" customFormat="1" ht="22.5" x14ac:dyDescent="0.25">
      <c r="A25" s="25">
        <v>18</v>
      </c>
      <c r="B25" s="23" t="s">
        <v>26</v>
      </c>
      <c r="C25" s="28">
        <v>70602</v>
      </c>
      <c r="D25" s="28">
        <v>1039722.95</v>
      </c>
      <c r="E25" s="35">
        <v>4277</v>
      </c>
      <c r="F25" s="28">
        <v>3734</v>
      </c>
      <c r="G25" s="28">
        <v>427661.72</v>
      </c>
      <c r="H25" s="53"/>
      <c r="I25" s="37"/>
      <c r="J25" s="37"/>
      <c r="K25" s="37"/>
    </row>
    <row r="26" spans="1:11" s="11" customFormat="1" ht="22.5" x14ac:dyDescent="0.25">
      <c r="A26" s="25">
        <v>19</v>
      </c>
      <c r="B26" s="23" t="s">
        <v>27</v>
      </c>
      <c r="C26" s="28">
        <v>18485</v>
      </c>
      <c r="D26" s="28">
        <v>81423.98</v>
      </c>
      <c r="E26" s="35">
        <v>4</v>
      </c>
      <c r="F26" s="28">
        <v>2</v>
      </c>
      <c r="G26" s="28">
        <v>100</v>
      </c>
      <c r="H26" s="53"/>
      <c r="I26" s="37"/>
      <c r="J26" s="37"/>
      <c r="K26" s="37"/>
    </row>
    <row r="27" spans="1:11" s="11" customFormat="1" ht="22.5" x14ac:dyDescent="0.25">
      <c r="A27" s="25">
        <v>20</v>
      </c>
      <c r="B27" s="23" t="s">
        <v>50</v>
      </c>
      <c r="C27" s="28">
        <v>71509</v>
      </c>
      <c r="D27" s="28">
        <v>15615585.1</v>
      </c>
      <c r="E27" s="35">
        <v>2201</v>
      </c>
      <c r="F27" s="28">
        <v>2039</v>
      </c>
      <c r="G27" s="28">
        <v>7908302.9900000002</v>
      </c>
      <c r="H27" s="53"/>
      <c r="I27" s="37"/>
      <c r="J27" s="37"/>
      <c r="K27" s="37"/>
    </row>
    <row r="28" spans="1:11" s="11" customFormat="1" ht="22.5" x14ac:dyDescent="0.25">
      <c r="A28" s="25">
        <v>21</v>
      </c>
      <c r="B28" s="23" t="s">
        <v>28</v>
      </c>
      <c r="C28" s="28">
        <v>132</v>
      </c>
      <c r="D28" s="28">
        <v>14959</v>
      </c>
      <c r="E28" s="35">
        <v>35</v>
      </c>
      <c r="F28" s="28">
        <v>28</v>
      </c>
      <c r="G28" s="28">
        <v>31336.82</v>
      </c>
      <c r="H28" s="53"/>
      <c r="I28" s="37"/>
      <c r="J28" s="37"/>
      <c r="K28" s="37"/>
    </row>
    <row r="29" spans="1:11" s="11" customFormat="1" ht="45" x14ac:dyDescent="0.25">
      <c r="A29" s="25">
        <v>22</v>
      </c>
      <c r="B29" s="23" t="s">
        <v>29</v>
      </c>
      <c r="C29" s="28">
        <v>45060</v>
      </c>
      <c r="D29" s="28">
        <v>1329499.6100000001</v>
      </c>
      <c r="E29" s="35">
        <v>711</v>
      </c>
      <c r="F29" s="28">
        <v>573</v>
      </c>
      <c r="G29" s="28">
        <v>441527.69</v>
      </c>
      <c r="H29" s="53"/>
      <c r="I29" s="37"/>
      <c r="J29" s="37"/>
      <c r="K29" s="37"/>
    </row>
    <row r="30" spans="1:11" s="11" customFormat="1" ht="22.5" x14ac:dyDescent="0.25">
      <c r="A30" s="25">
        <v>23</v>
      </c>
      <c r="B30" s="23" t="s">
        <v>30</v>
      </c>
      <c r="C30" s="28">
        <v>30</v>
      </c>
      <c r="D30" s="28">
        <v>900</v>
      </c>
      <c r="E30" s="35">
        <v>2</v>
      </c>
      <c r="F30" s="28">
        <v>2</v>
      </c>
      <c r="G30" s="28">
        <v>27891.57</v>
      </c>
      <c r="H30" s="53"/>
      <c r="I30" s="37"/>
      <c r="J30" s="37"/>
      <c r="K30" s="37"/>
    </row>
    <row r="31" spans="1:11" s="11" customFormat="1" ht="22.5" x14ac:dyDescent="0.25">
      <c r="A31" s="26"/>
      <c r="B31" s="24" t="s">
        <v>31</v>
      </c>
      <c r="C31" s="33">
        <f>SUM(C8:C26)</f>
        <v>508215</v>
      </c>
      <c r="D31" s="33">
        <f t="shared" ref="D31:G31" si="0">SUM(D8:D26)</f>
        <v>74405498.879999995</v>
      </c>
      <c r="E31" s="33">
        <f>SUM(E8:E26)</f>
        <v>50254</v>
      </c>
      <c r="F31" s="33">
        <f t="shared" si="0"/>
        <v>44378</v>
      </c>
      <c r="G31" s="33">
        <f t="shared" si="0"/>
        <v>28164287.450000003</v>
      </c>
      <c r="H31" s="53"/>
      <c r="I31" s="37"/>
      <c r="J31" s="37"/>
      <c r="K31" s="37"/>
    </row>
    <row r="32" spans="1:11" s="11" customFormat="1" ht="22.5" x14ac:dyDescent="0.25">
      <c r="A32" s="26"/>
      <c r="B32" s="24" t="s">
        <v>32</v>
      </c>
      <c r="C32" s="33">
        <f>SUM(C27:C30)</f>
        <v>116731</v>
      </c>
      <c r="D32" s="33">
        <f>SUM(D27:D30)</f>
        <v>16960943.710000001</v>
      </c>
      <c r="E32" s="33">
        <f t="shared" ref="E32:F32" si="1">SUM(E27:E30)</f>
        <v>2949</v>
      </c>
      <c r="F32" s="33">
        <f t="shared" si="1"/>
        <v>2642</v>
      </c>
      <c r="G32" s="33">
        <f>SUM(G27:G30)</f>
        <v>8409059.0700000003</v>
      </c>
      <c r="H32" s="53"/>
      <c r="I32" s="37"/>
      <c r="J32" s="37"/>
      <c r="K32" s="37"/>
    </row>
    <row r="33" spans="1:11" s="11" customFormat="1" ht="20.25" customHeight="1" x14ac:dyDescent="0.25">
      <c r="A33" s="26"/>
      <c r="B33" s="27" t="s">
        <v>33</v>
      </c>
      <c r="C33" s="34">
        <f>C31+C32</f>
        <v>624946</v>
      </c>
      <c r="D33" s="34">
        <f t="shared" ref="D33:G33" si="2">D31+D32</f>
        <v>91366442.590000004</v>
      </c>
      <c r="E33" s="34">
        <f t="shared" si="2"/>
        <v>53203</v>
      </c>
      <c r="F33" s="34">
        <f t="shared" si="2"/>
        <v>47020</v>
      </c>
      <c r="G33" s="34">
        <f t="shared" si="2"/>
        <v>36573346.520000003</v>
      </c>
      <c r="H33" s="53"/>
      <c r="I33" s="37"/>
      <c r="J33" s="37"/>
      <c r="K33" s="37"/>
    </row>
    <row r="34" spans="1:11" ht="17.25" customHeight="1" x14ac:dyDescent="0.25">
      <c r="A34" s="44" t="s">
        <v>47</v>
      </c>
      <c r="D34" s="47"/>
      <c r="H34" s="45"/>
      <c r="I34" s="43"/>
      <c r="J34" s="43"/>
      <c r="K34" s="43"/>
    </row>
    <row r="35" spans="1:11" x14ac:dyDescent="0.25">
      <c r="H35" s="43"/>
      <c r="I35" s="43"/>
      <c r="J35" s="43"/>
      <c r="K35" s="43"/>
    </row>
    <row r="36" spans="1:11" ht="15" x14ac:dyDescent="0.25">
      <c r="A36" s="99" t="s">
        <v>9</v>
      </c>
      <c r="B36" s="99"/>
      <c r="C36" s="99"/>
      <c r="H36" s="43"/>
      <c r="I36" s="43"/>
      <c r="J36" s="43"/>
      <c r="K36" s="43"/>
    </row>
    <row r="37" spans="1:11" ht="14.25" x14ac:dyDescent="0.25">
      <c r="A37" s="98" t="s">
        <v>8</v>
      </c>
      <c r="B37" s="98"/>
      <c r="C37" s="98"/>
      <c r="H37" s="43"/>
      <c r="I37" s="43"/>
      <c r="J37" s="43"/>
      <c r="K37" s="43"/>
    </row>
    <row r="38" spans="1:11" x14ac:dyDescent="0.25">
      <c r="H38" s="43"/>
      <c r="I38" s="43"/>
      <c r="J38" s="43"/>
      <c r="K38" s="43"/>
    </row>
    <row r="60" spans="2:4" x14ac:dyDescent="0.25">
      <c r="B60" s="96"/>
      <c r="C60" s="96"/>
      <c r="D60" s="96"/>
    </row>
    <row r="61" spans="2:4" x14ac:dyDescent="0.25">
      <c r="B61" s="51"/>
      <c r="C61" s="51"/>
      <c r="D61" s="51"/>
    </row>
    <row r="62" spans="2:4" x14ac:dyDescent="0.25">
      <c r="B62" s="51"/>
      <c r="C62" s="51"/>
      <c r="D62" s="51"/>
    </row>
    <row r="66" spans="1:2" ht="15.75" customHeight="1" x14ac:dyDescent="0.25">
      <c r="A66" s="44" t="s">
        <v>47</v>
      </c>
    </row>
    <row r="69" spans="1:2" s="48" customFormat="1" ht="12.75" x14ac:dyDescent="0.25">
      <c r="A69" s="95" t="s">
        <v>35</v>
      </c>
      <c r="B69" s="95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zoomScale="110" zoomScaleNormal="110" zoomScaleSheetLayoutView="100" workbookViewId="0">
      <selection activeCell="P22" sqref="P22"/>
    </sheetView>
  </sheetViews>
  <sheetFormatPr defaultColWidth="9.140625" defaultRowHeight="11.25" x14ac:dyDescent="0.2"/>
  <cols>
    <col min="1" max="1" width="30.7109375" style="2" customWidth="1"/>
    <col min="2" max="3" width="9" style="2" bestFit="1" customWidth="1"/>
    <col min="4" max="4" width="10.85546875" style="2" bestFit="1" customWidth="1"/>
    <col min="5" max="5" width="11.7109375" style="2" bestFit="1" customWidth="1"/>
    <col min="6" max="7" width="8.85546875" style="2" bestFit="1" customWidth="1"/>
    <col min="8" max="8" width="10.85546875" style="2" bestFit="1" customWidth="1"/>
    <col min="9" max="9" width="11.7109375" style="2" bestFit="1" customWidth="1"/>
    <col min="10" max="11" width="8.85546875" style="2" bestFit="1" customWidth="1"/>
    <col min="12" max="12" width="10.85546875" style="2" bestFit="1" customWidth="1"/>
    <col min="13" max="13" width="11.7109375" style="2" bestFit="1" customWidth="1"/>
    <col min="14" max="14" width="6.14062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00" t="s">
        <v>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5"/>
    </row>
    <row r="3" spans="1:16" s="14" customFormat="1" ht="14.25" x14ac:dyDescent="0.2">
      <c r="A3" s="102" t="s">
        <v>70</v>
      </c>
      <c r="B3" s="102"/>
      <c r="C3" s="102"/>
      <c r="D3" s="102"/>
      <c r="E3" s="102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1"/>
      <c r="N4" s="101"/>
    </row>
    <row r="5" spans="1:16" s="9" customFormat="1" ht="12.75" x14ac:dyDescent="0.2">
      <c r="A5" s="103" t="s">
        <v>56</v>
      </c>
      <c r="B5" s="103" t="s">
        <v>57</v>
      </c>
      <c r="C5" s="103"/>
      <c r="D5" s="103"/>
      <c r="E5" s="103"/>
      <c r="F5" s="103" t="s">
        <v>58</v>
      </c>
      <c r="G5" s="103"/>
      <c r="H5" s="103"/>
      <c r="I5" s="103"/>
      <c r="J5" s="103" t="s">
        <v>59</v>
      </c>
      <c r="K5" s="103"/>
      <c r="L5" s="103"/>
      <c r="M5" s="103"/>
      <c r="N5" s="103"/>
    </row>
    <row r="6" spans="1:16" s="8" customFormat="1" ht="22.5" x14ac:dyDescent="0.2">
      <c r="A6" s="103"/>
      <c r="B6" s="59" t="s">
        <v>71</v>
      </c>
      <c r="C6" s="59" t="s">
        <v>72</v>
      </c>
      <c r="D6" s="59" t="s">
        <v>73</v>
      </c>
      <c r="E6" s="59" t="s">
        <v>74</v>
      </c>
      <c r="F6" s="60" t="str">
        <f>B6</f>
        <v>BFP/ GWP 
X 2021</v>
      </c>
      <c r="G6" s="60" t="str">
        <f t="shared" ref="G6:I6" si="0">C6</f>
        <v>BFP/ GWP
X  2022</v>
      </c>
      <c r="H6" s="60" t="str">
        <f t="shared" si="0"/>
        <v>Učešće/ 
Share X  2021</v>
      </c>
      <c r="I6" s="60" t="str">
        <f t="shared" si="0"/>
        <v>Učešće/
  Share X  2022</v>
      </c>
      <c r="J6" s="61" t="str">
        <f>F6</f>
        <v>BFP/ GWP 
X 2021</v>
      </c>
      <c r="K6" s="61" t="str">
        <f t="shared" ref="K6:M6" si="1">G6</f>
        <v>BFP/ GWP
X  2022</v>
      </c>
      <c r="L6" s="61" t="str">
        <f t="shared" si="1"/>
        <v>Učešće/ 
Share X  2021</v>
      </c>
      <c r="M6" s="61" t="str">
        <f t="shared" si="1"/>
        <v>Učešće/
  Share X  2022</v>
      </c>
      <c r="N6" s="62" t="s">
        <v>54</v>
      </c>
    </row>
    <row r="7" spans="1:16" ht="14.25" customHeight="1" x14ac:dyDescent="0.2">
      <c r="A7" s="63" t="s">
        <v>0</v>
      </c>
      <c r="B7" s="68">
        <v>29305019.329999998</v>
      </c>
      <c r="C7" s="68">
        <v>30815577.25</v>
      </c>
      <c r="D7" s="65">
        <f>B7/$B$16</f>
        <v>0.4356183069740287</v>
      </c>
      <c r="E7" s="65">
        <f>C7/$C$16</f>
        <v>0.41415725603424652</v>
      </c>
      <c r="F7" s="66"/>
      <c r="G7" s="67"/>
      <c r="H7" s="67"/>
      <c r="I7" s="67"/>
      <c r="J7" s="68">
        <f>B7</f>
        <v>29305019.329999998</v>
      </c>
      <c r="K7" s="64">
        <f>C7</f>
        <v>30815577.25</v>
      </c>
      <c r="L7" s="65">
        <f>J7/$J$16</f>
        <v>0.35479054958926581</v>
      </c>
      <c r="M7" s="65">
        <f>K7/$K$16</f>
        <v>0.33727456576461634</v>
      </c>
      <c r="N7" s="69">
        <f>K7/J7*100</f>
        <v>105.15460475555334</v>
      </c>
      <c r="P7" s="55"/>
    </row>
    <row r="8" spans="1:16" ht="14.25" customHeight="1" x14ac:dyDescent="0.2">
      <c r="A8" s="63" t="s">
        <v>44</v>
      </c>
      <c r="B8" s="68">
        <v>12215213.41</v>
      </c>
      <c r="C8" s="68">
        <v>14600829.65</v>
      </c>
      <c r="D8" s="65">
        <f>B8/$B$16</f>
        <v>0.1815788116387041</v>
      </c>
      <c r="E8" s="65">
        <f>C8/$C$16</f>
        <v>0.19623320681644763</v>
      </c>
      <c r="F8" s="66"/>
      <c r="G8" s="67"/>
      <c r="H8" s="67"/>
      <c r="I8" s="67"/>
      <c r="J8" s="68">
        <f t="shared" ref="J8:J11" si="2">B8</f>
        <v>12215213.41</v>
      </c>
      <c r="K8" s="64">
        <f>C8</f>
        <v>14600829.65</v>
      </c>
      <c r="L8" s="65">
        <f t="shared" ref="L8:L15" si="3">J8/$J$16</f>
        <v>0.1478873714526934</v>
      </c>
      <c r="M8" s="65">
        <f>K8/$K$16</f>
        <v>0.1598051673689444</v>
      </c>
      <c r="N8" s="69">
        <f t="shared" ref="N8:N14" si="4">K8/J8*100</f>
        <v>119.52987770190747</v>
      </c>
      <c r="P8" s="55"/>
    </row>
    <row r="9" spans="1:16" ht="14.25" customHeight="1" x14ac:dyDescent="0.2">
      <c r="A9" s="63" t="s">
        <v>53</v>
      </c>
      <c r="B9" s="68">
        <v>6071899.0899999999</v>
      </c>
      <c r="C9" s="68">
        <v>6095784.7599999979</v>
      </c>
      <c r="D9" s="65">
        <f>B9/$B$16</f>
        <v>9.0258613103700883E-2</v>
      </c>
      <c r="E9" s="65">
        <f>C9/$C$16</f>
        <v>8.1926535696389621E-2</v>
      </c>
      <c r="F9" s="66"/>
      <c r="G9" s="67"/>
      <c r="H9" s="67"/>
      <c r="I9" s="67"/>
      <c r="J9" s="68">
        <f t="shared" si="2"/>
        <v>6071899.0899999999</v>
      </c>
      <c r="K9" s="64">
        <f t="shared" ref="K9:K10" si="5">C9</f>
        <v>6095784.7599999979</v>
      </c>
      <c r="L9" s="65">
        <f t="shared" si="3"/>
        <v>7.3511380113178149E-2</v>
      </c>
      <c r="M9" s="65">
        <f t="shared" ref="M9:M16" si="6">K9/$K$16</f>
        <v>6.6717982961801092E-2</v>
      </c>
      <c r="N9" s="69">
        <f t="shared" si="4"/>
        <v>100.39338054941223</v>
      </c>
      <c r="P9" s="55"/>
    </row>
    <row r="10" spans="1:16" ht="14.25" customHeight="1" x14ac:dyDescent="0.2">
      <c r="A10" s="63" t="s">
        <v>1</v>
      </c>
      <c r="B10" s="68">
        <v>9817229.25</v>
      </c>
      <c r="C10" s="68">
        <v>11844727.75</v>
      </c>
      <c r="D10" s="65">
        <f>B10/$B$16</f>
        <v>0.14593284300218592</v>
      </c>
      <c r="E10" s="65">
        <f>C10/$C$16</f>
        <v>0.15919156417596217</v>
      </c>
      <c r="F10" s="66"/>
      <c r="G10" s="67"/>
      <c r="H10" s="67"/>
      <c r="I10" s="67"/>
      <c r="J10" s="68">
        <f t="shared" si="2"/>
        <v>9817229.25</v>
      </c>
      <c r="K10" s="64">
        <f t="shared" si="5"/>
        <v>11844727.75</v>
      </c>
      <c r="L10" s="65">
        <f t="shared" si="3"/>
        <v>0.1188554125089982</v>
      </c>
      <c r="M10" s="65">
        <f t="shared" si="6"/>
        <v>0.12963980444277906</v>
      </c>
      <c r="N10" s="69">
        <f t="shared" si="4"/>
        <v>120.65245140323071</v>
      </c>
      <c r="P10" s="55"/>
    </row>
    <row r="11" spans="1:16" ht="13.15" customHeight="1" x14ac:dyDescent="0.2">
      <c r="A11" s="63" t="s">
        <v>2</v>
      </c>
      <c r="B11" s="68">
        <v>9862879</v>
      </c>
      <c r="C11" s="68">
        <v>11048579.469999999</v>
      </c>
      <c r="D11" s="65">
        <f>B11/$B$16</f>
        <v>0.14661142528138035</v>
      </c>
      <c r="E11" s="65">
        <f>C11/$C$16</f>
        <v>0.1484914372769541</v>
      </c>
      <c r="F11" s="66"/>
      <c r="G11" s="67"/>
      <c r="H11" s="70"/>
      <c r="I11" s="70"/>
      <c r="J11" s="68">
        <f t="shared" si="2"/>
        <v>9862879</v>
      </c>
      <c r="K11" s="64">
        <f>C11</f>
        <v>11048579.469999999</v>
      </c>
      <c r="L11" s="65">
        <f t="shared" si="3"/>
        <v>0.11940808574591814</v>
      </c>
      <c r="M11" s="65">
        <f t="shared" si="6"/>
        <v>0.12092601131007873</v>
      </c>
      <c r="N11" s="69">
        <f t="shared" si="4"/>
        <v>112.02184950256411</v>
      </c>
      <c r="P11" s="55"/>
    </row>
    <row r="12" spans="1:16" ht="14.45" customHeight="1" x14ac:dyDescent="0.2">
      <c r="A12" s="71" t="s">
        <v>5</v>
      </c>
      <c r="B12" s="72"/>
      <c r="C12" s="72"/>
      <c r="D12" s="72"/>
      <c r="E12" s="72"/>
      <c r="F12" s="73">
        <v>3840085.79</v>
      </c>
      <c r="G12" s="74">
        <v>4036320.93</v>
      </c>
      <c r="H12" s="75">
        <f>F12/$F$16</f>
        <v>0.25056277572712282</v>
      </c>
      <c r="I12" s="75">
        <f t="shared" ref="I12:I16" si="7">G12/$G$16</f>
        <v>0.23797737903111052</v>
      </c>
      <c r="J12" s="76">
        <f>F12</f>
        <v>3840085.79</v>
      </c>
      <c r="K12" s="64">
        <f>G12</f>
        <v>4036320.93</v>
      </c>
      <c r="L12" s="65">
        <f>J12/$J$16</f>
        <v>4.649122160821418E-2</v>
      </c>
      <c r="M12" s="65">
        <f t="shared" si="6"/>
        <v>4.4177280143352905E-2</v>
      </c>
      <c r="N12" s="69">
        <f t="shared" si="4"/>
        <v>105.11017593698082</v>
      </c>
      <c r="P12" s="55"/>
    </row>
    <row r="13" spans="1:16" ht="14.25" customHeight="1" x14ac:dyDescent="0.2">
      <c r="A13" s="71" t="s">
        <v>48</v>
      </c>
      <c r="B13" s="72"/>
      <c r="C13" s="72"/>
      <c r="D13" s="72"/>
      <c r="E13" s="72"/>
      <c r="F13" s="77">
        <v>4958579.96</v>
      </c>
      <c r="G13" s="74">
        <v>6380166.1099999994</v>
      </c>
      <c r="H13" s="78">
        <f>F13/$F$16</f>
        <v>0.3235436983407825</v>
      </c>
      <c r="I13" s="78">
        <f t="shared" si="7"/>
        <v>0.3761681082779797</v>
      </c>
      <c r="J13" s="76">
        <f t="shared" ref="J13:J15" si="8">F13</f>
        <v>4958579.96</v>
      </c>
      <c r="K13" s="64">
        <f t="shared" ref="K13:K15" si="9">G13</f>
        <v>6380166.1099999994</v>
      </c>
      <c r="L13" s="65">
        <f t="shared" si="3"/>
        <v>6.0032627495650241E-2</v>
      </c>
      <c r="M13" s="65">
        <f t="shared" si="6"/>
        <v>6.9830519052060627E-2</v>
      </c>
      <c r="N13" s="69">
        <f t="shared" si="4"/>
        <v>128.66921903988012</v>
      </c>
      <c r="P13" s="55"/>
    </row>
    <row r="14" spans="1:16" ht="14.25" customHeight="1" x14ac:dyDescent="0.2">
      <c r="A14" s="71" t="s">
        <v>3</v>
      </c>
      <c r="B14" s="72"/>
      <c r="C14" s="72"/>
      <c r="D14" s="72"/>
      <c r="E14" s="72"/>
      <c r="F14" s="77">
        <v>1447816.83</v>
      </c>
      <c r="G14" s="76">
        <v>1429692.73</v>
      </c>
      <c r="H14" s="78">
        <f>F14/$F$16</f>
        <v>9.4468984160180416E-2</v>
      </c>
      <c r="I14" s="78">
        <f t="shared" si="7"/>
        <v>8.4293230049284795E-2</v>
      </c>
      <c r="J14" s="76">
        <f t="shared" si="8"/>
        <v>1447816.83</v>
      </c>
      <c r="K14" s="64">
        <f t="shared" si="9"/>
        <v>1429692.73</v>
      </c>
      <c r="L14" s="65">
        <f t="shared" si="3"/>
        <v>1.7528455553497455E-2</v>
      </c>
      <c r="M14" s="65">
        <f t="shared" si="6"/>
        <v>1.5647897515454749E-2</v>
      </c>
      <c r="N14" s="79">
        <f t="shared" si="4"/>
        <v>98.748177281514259</v>
      </c>
      <c r="P14" s="55"/>
    </row>
    <row r="15" spans="1:16" ht="14.25" customHeight="1" x14ac:dyDescent="0.2">
      <c r="A15" s="71" t="s">
        <v>4</v>
      </c>
      <c r="B15" s="72"/>
      <c r="C15" s="72"/>
      <c r="D15" s="72"/>
      <c r="E15" s="72"/>
      <c r="F15" s="77">
        <v>5079360.53</v>
      </c>
      <c r="G15" s="76">
        <v>5114763.9400000004</v>
      </c>
      <c r="H15" s="78">
        <f>F15/$F$16</f>
        <v>0.33142454177191433</v>
      </c>
      <c r="I15" s="78">
        <f>G15/$G$16</f>
        <v>0.30156128264162491</v>
      </c>
      <c r="J15" s="76">
        <f t="shared" si="8"/>
        <v>5079360.53</v>
      </c>
      <c r="K15" s="64">
        <f t="shared" si="9"/>
        <v>5114763.9400000004</v>
      </c>
      <c r="L15" s="65">
        <f t="shared" si="3"/>
        <v>6.149489593258442E-2</v>
      </c>
      <c r="M15" s="65">
        <f t="shared" si="6"/>
        <v>5.5980771440912028E-2</v>
      </c>
      <c r="N15" s="69">
        <f>K15/J15*100</f>
        <v>100.69700525865213</v>
      </c>
      <c r="P15" s="55"/>
    </row>
    <row r="16" spans="1:16" s="12" customFormat="1" ht="18.2" customHeight="1" x14ac:dyDescent="0.2">
      <c r="A16" s="80" t="s">
        <v>60</v>
      </c>
      <c r="B16" s="81">
        <f>SUM(B7:B15)</f>
        <v>67272240.079999998</v>
      </c>
      <c r="C16" s="81">
        <f>SUM(C7:C15)</f>
        <v>74405498.879999995</v>
      </c>
      <c r="D16" s="82">
        <f>B16/B16</f>
        <v>1</v>
      </c>
      <c r="E16" s="82">
        <f>C16/C16</f>
        <v>1</v>
      </c>
      <c r="F16" s="83">
        <f>SUM(F7:F15)</f>
        <v>15325843.109999999</v>
      </c>
      <c r="G16" s="83">
        <f>SUM(G7:G15)</f>
        <v>16960943.710000001</v>
      </c>
      <c r="H16" s="84">
        <f>SUM(H7:H15)</f>
        <v>1.0000000000000002</v>
      </c>
      <c r="I16" s="84">
        <f t="shared" si="7"/>
        <v>1</v>
      </c>
      <c r="J16" s="83">
        <f>SUM(J7:J15)</f>
        <v>82598083.189999998</v>
      </c>
      <c r="K16" s="83">
        <f>SUM(K7:K15)</f>
        <v>91366442.590000004</v>
      </c>
      <c r="L16" s="85">
        <f>J16/J16</f>
        <v>1</v>
      </c>
      <c r="M16" s="85">
        <f t="shared" si="6"/>
        <v>1</v>
      </c>
      <c r="N16" s="86">
        <f>K16/J16*100</f>
        <v>110.61569356256149</v>
      </c>
      <c r="O16" s="55"/>
    </row>
    <row r="17" spans="1:14" ht="21" customHeight="1" x14ac:dyDescent="0.2">
      <c r="A17" s="2" t="s">
        <v>46</v>
      </c>
      <c r="B17" s="49"/>
      <c r="C17" s="50"/>
      <c r="D17" s="56"/>
      <c r="H17" s="54"/>
      <c r="N17" s="55"/>
    </row>
    <row r="18" spans="1:14" ht="12" x14ac:dyDescent="0.2">
      <c r="A18" s="8"/>
      <c r="B18" s="50"/>
      <c r="C18" s="50"/>
    </row>
    <row r="19" spans="1:14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landscape" horizontalDpi="4294967294" verticalDpi="4294967294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2022-09-20T07:02:49Z</cp:lastPrinted>
  <dcterms:created xsi:type="dcterms:W3CDTF">2018-02-21T07:14:25Z</dcterms:created>
  <dcterms:modified xsi:type="dcterms:W3CDTF">2022-11-17T08:57:10Z</dcterms:modified>
</cp:coreProperties>
</file>