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damjanovic\Desktop\IZVJEŠTAJI\Mjesečni\2023\2023 10\"/>
    </mc:Choice>
  </mc:AlternateContent>
  <xr:revisionPtr revIDLastSave="0" documentId="13_ncr:1_{1CA1359E-0ADD-4BF4-87E9-6AD1A0D487A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K7" i="3" l="1"/>
  <c r="K11" i="3" l="1"/>
  <c r="E31" i="1" l="1"/>
  <c r="F16" i="3" l="1"/>
  <c r="G16" i="3" l="1"/>
  <c r="I15" i="3" s="1"/>
  <c r="C31" i="1" l="1"/>
  <c r="F31" i="1" l="1"/>
  <c r="F32" i="1"/>
  <c r="F33" i="1" l="1"/>
  <c r="K8" i="3" l="1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15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<sst xmlns="http://schemas.openxmlformats.org/spreadsheetml/2006/main" count="88" uniqueCount="81">
  <si>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</si>
  <si>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</si>
  <si>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</si>
  <si>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</si>
  <si>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</si>
  <si>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</si>
  <si>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</si>
  <si>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</si>
  <si>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</si>
  <si>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</si>
  <si>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</si>
  <si>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</si>
  <si>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</si>
  <si>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</si>
  <si>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</si>
  <si>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</si>
  <si>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</si>
  <si>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</si>
  <si>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</si>
  <si>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</si>
  <si>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</si>
  <si>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</si>
  <si>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</si>
  <si>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</si>
  <si>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</si>
  <si>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</si>
  <si>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</si>
  <si>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</si>
  <si>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</si>
  <si>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</si>
  <si>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</si>
  <si>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</si>
  <si>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</si>
  <si>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</si>
  <si>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</si>
  <si>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</si>
  <si>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</si>
  <si>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</si>
  <si>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</si>
  <si>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</si>
  <si>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</si>
  <si>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</si>
  <si>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</si>
  <si>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</si>
  <si>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</si>
  <si>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</si>
  <si>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</si>
  <si>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</si>
  <si>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</si>
  <si>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</si>
  <si>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</si>
  <si>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</si>
  <si>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</si>
  <si>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</si>
  <si>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</si>
  <si>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</si>
  <si>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</si>
  <si>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</si>
  <si>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</si>
  <si>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</si>
  <si>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</si>
  <si>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Novembar, 2023. godine                                                                                     verzija 01</t>
  </si>
  <si>
    <t>Tablela 1: Podaci o osiguranju za period od 1. januara do 31. oktobra 2023. godine</t>
  </si>
  <si>
    <t>Tablela 2: Bruto fakturisana premija za period od 1. januara do 31. oktobra 2023. godine</t>
  </si>
  <si>
    <t>za period od 1. januara do 31. oktobra 2023. godine</t>
  </si>
  <si>
    <t>November, 2023.                                                                                           version 01</t>
  </si>
  <si>
    <t>Tabela 1: Podaci o osiguranju za period od 1. januara do 31. oktobra 2023. godine</t>
  </si>
  <si>
    <r>
      <t>for the period 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January - 31</t>
    </r>
    <r>
      <rPr>
        <b/>
        <vertAlign val="superscript"/>
        <sz val="10"/>
        <color theme="1"/>
        <rFont val="Arial"/>
        <family val="2"/>
      </rPr>
      <t xml:space="preserve">st </t>
    </r>
    <r>
      <rPr>
        <b/>
        <sz val="10"/>
        <color theme="1"/>
        <rFont val="Arial"/>
        <family val="2"/>
      </rPr>
      <t>of</t>
    </r>
    <r>
      <rPr>
        <b/>
        <sz val="10"/>
        <color theme="1"/>
        <rFont val="Arial"/>
        <family val="2"/>
        <charset val="238"/>
      </rPr>
      <t xml:space="preserve"> October 2023</t>
    </r>
  </si>
  <si>
    <r>
      <t>Table 1: Insurance data for the period 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January - 31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October 2023</t>
    </r>
  </si>
  <si>
    <r>
      <t>Table 2: Gross Written Premium for the period 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January - 31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October 2023</t>
    </r>
  </si>
  <si>
    <r>
      <t>Table 1: Insurance data for the period 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January - 31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October 2023</t>
    </r>
  </si>
  <si>
    <r>
      <t>Table 2: Gross Written Premium for the period 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January - 31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October 2023</t>
    </r>
  </si>
  <si>
    <r>
      <t xml:space="preserve">BFP/ </t>
    </r>
    <r>
      <rPr>
        <sz val="8"/>
        <color theme="0"/>
        <rFont val="Arial"/>
        <family val="2"/>
        <charset val="238"/>
      </rPr>
      <t>GWP 
X 2022</t>
    </r>
  </si>
  <si>
    <r>
      <t xml:space="preserve">BFP/ </t>
    </r>
    <r>
      <rPr>
        <sz val="8"/>
        <color theme="0"/>
        <rFont val="Arial"/>
        <family val="2"/>
        <charset val="238"/>
      </rPr>
      <t>GWP
X 2023</t>
    </r>
  </si>
  <si>
    <r>
      <t xml:space="preserve">Učešće/ 
</t>
    </r>
    <r>
      <rPr>
        <sz val="8"/>
        <color theme="0"/>
        <rFont val="Arial"/>
        <family val="2"/>
        <charset val="238"/>
      </rPr>
      <t>Share X 2022</t>
    </r>
  </si>
  <si>
    <r>
      <t xml:space="preserve">Učešće/
  </t>
    </r>
    <r>
      <rPr>
        <sz val="8"/>
        <color theme="0"/>
        <rFont val="Arial"/>
        <family val="2"/>
        <charset val="238"/>
      </rPr>
      <t>Share X 2023</t>
    </r>
  </si>
  <si>
    <t>BFP/ GWP 
X 2022</t>
  </si>
  <si>
    <t>BFP/ GWP
X 2023</t>
  </si>
  <si>
    <t>Učešće/ 
Share X 2022</t>
  </si>
  <si>
    <t>Učešće/
  Share X 2023</t>
  </si>
  <si>
    <t>Tabela 2: Bruto fakturisana premija za period od 1. januara do 31. oktobra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</si>
</sst>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b/>
      <sz val="9"/>
      <color theme="0"/>
      <name val="Arial"/>
      <family val="2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10"/>
      <color theme="1"/>
      <name val="Arial"/>
      <family val="2"/>
    </font>
    <font>
      <u/>
      <vertAlign val="superscript"/>
      <sz val="10"/>
      <color rgb="FF0000FF"/>
      <name val="Arial"/>
      <family val="2"/>
      <charset val="238"/>
    </font>
    <font>
      <i/>
      <vertAlign val="superscript"/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28" fillId="39" borderId="0" xfId="66" applyNumberFormat="1" applyFill="1" applyAlignment="1" applyProtection="1">
      <alignment horizontal="left" vertical="center" wrapText="1"/>
    </xf>
    <xf numFmtId="165" fontId="54" fillId="0" borderId="0" xfId="3" applyNumberFormat="1" applyFont="1" applyAlignment="1">
      <alignment horizontal="center" vertical="center" wrapText="1"/>
    </xf>
    <xf numFmtId="168" fontId="55" fillId="0" borderId="0" xfId="6" applyNumberFormat="1" applyFont="1" applyFill="1" applyBorder="1" applyAlignment="1">
      <alignment horizontal="right" vertical="center" wrapText="1"/>
    </xf>
    <xf numFmtId="168" fontId="56" fillId="0" borderId="0" xfId="6" applyNumberFormat="1" applyFont="1" applyFill="1" applyBorder="1" applyAlignment="1">
      <alignment horizontal="right" vertical="center" wrapText="1"/>
    </xf>
    <xf numFmtId="168" fontId="56" fillId="0" borderId="0" xfId="5" applyNumberFormat="1" applyFont="1" applyFill="1" applyBorder="1" applyAlignment="1">
      <alignment horizontal="right" vertical="center" wrapText="1"/>
    </xf>
    <xf numFmtId="168" fontId="46" fillId="0" borderId="0" xfId="6" applyNumberFormat="1" applyFont="1" applyFill="1" applyBorder="1" applyAlignment="1">
      <alignment horizontal="right"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Fill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65" fontId="54" fillId="0" borderId="0" xfId="3" applyNumberFormat="1" applyFont="1" applyAlignment="1">
      <alignment horizontal="center" vertical="center" wrapText="1"/>
    </xf>
    <xf numFmtId="0" fontId="54" fillId="0" borderId="0" xfId="3" applyFont="1" applyAlignment="1">
      <alignment horizontal="center" vertical="center"/>
    </xf>
    <xf numFmtId="0" fontId="54" fillId="0" borderId="0" xfId="3" applyFont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3</xdr:col>
      <xdr:colOff>766932</xdr:colOff>
      <xdr:row>60</xdr:row>
      <xdr:rowOff>33041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6625A8-CED7-4E81-C6D7-95912DFCF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0696575"/>
          <a:ext cx="4157832" cy="3176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C21" sqref="C21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64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67</v>
      </c>
    </row>
    <row r="22" spans="1:1" x14ac:dyDescent="0.25">
      <c r="A22" s="31" t="s">
        <v>61</v>
      </c>
    </row>
    <row r="23" spans="1:1" x14ac:dyDescent="0.25">
      <c r="A23" s="32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E17" sqref="E17"/>
    </sheetView>
  </sheetViews>
  <sheetFormatPr defaultColWidth="9.140625" defaultRowHeight="12.75" x14ac:dyDescent="0.2"/>
  <cols>
    <col min="1" max="1" width="93.4257812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62</v>
      </c>
    </row>
    <row r="6" spans="1:1" s="5" customFormat="1" ht="14.25" x14ac:dyDescent="0.2">
      <c r="A6" s="52" t="s">
        <v>68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6" t="s">
        <v>63</v>
      </c>
    </row>
    <row r="10" spans="1:1" s="5" customFormat="1" ht="14.25" x14ac:dyDescent="0.2">
      <c r="A10" s="92" t="s">
        <v>69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69"/>
  <sheetViews>
    <sheetView showGridLines="0" zoomScaleNormal="100" workbookViewId="0">
      <selection activeCell="N30" sqref="N30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3" width="9.140625" style="44"/>
    <col min="14" max="14" width="10.28515625" style="44" bestFit="1" customWidth="1"/>
    <col min="15" max="16384" width="9.140625" style="44"/>
  </cols>
  <sheetData>
    <row r="2" spans="1:14" s="39" customFormat="1" ht="14.25" x14ac:dyDescent="0.25">
      <c r="A2" s="57" t="s">
        <v>66</v>
      </c>
      <c r="B2" s="57"/>
      <c r="C2" s="57"/>
      <c r="D2" s="57"/>
      <c r="E2" s="38"/>
      <c r="F2" s="38"/>
      <c r="G2" s="38"/>
    </row>
    <row r="3" spans="1:14" s="41" customFormat="1" ht="14.25" x14ac:dyDescent="0.25">
      <c r="A3" s="104" t="s">
        <v>70</v>
      </c>
      <c r="B3" s="104"/>
      <c r="C3" s="104"/>
      <c r="D3" s="104"/>
      <c r="E3" s="40"/>
      <c r="F3" s="40"/>
      <c r="G3" s="40"/>
    </row>
    <row r="5" spans="1:14" s="42" customFormat="1" ht="16.5" customHeight="1" x14ac:dyDescent="0.25">
      <c r="A5" s="107" t="s">
        <v>10</v>
      </c>
      <c r="B5" s="107" t="s">
        <v>42</v>
      </c>
      <c r="C5" s="103" t="s">
        <v>43</v>
      </c>
      <c r="D5" s="103"/>
      <c r="E5" s="102" t="s">
        <v>34</v>
      </c>
      <c r="F5" s="102"/>
      <c r="G5" s="102"/>
    </row>
    <row r="6" spans="1:14" s="10" customFormat="1" ht="23.25" customHeight="1" x14ac:dyDescent="0.25">
      <c r="A6" s="107"/>
      <c r="B6" s="107"/>
      <c r="C6" s="101" t="s">
        <v>52</v>
      </c>
      <c r="D6" s="101" t="s">
        <v>55</v>
      </c>
      <c r="E6" s="101" t="s">
        <v>38</v>
      </c>
      <c r="F6" s="100" t="s">
        <v>41</v>
      </c>
      <c r="G6" s="100"/>
      <c r="J6" s="110"/>
      <c r="K6" s="110"/>
      <c r="L6" s="110"/>
      <c r="M6" s="110"/>
      <c r="N6" s="110"/>
    </row>
    <row r="7" spans="1:14" ht="27" customHeight="1" x14ac:dyDescent="0.25">
      <c r="A7" s="107"/>
      <c r="B7" s="107"/>
      <c r="C7" s="101"/>
      <c r="D7" s="101"/>
      <c r="E7" s="101"/>
      <c r="F7" s="50" t="s">
        <v>40</v>
      </c>
      <c r="G7" s="50" t="s">
        <v>39</v>
      </c>
      <c r="H7" s="36"/>
      <c r="I7" s="43"/>
      <c r="J7" s="111"/>
      <c r="K7" s="111"/>
      <c r="L7" s="112"/>
      <c r="M7" s="112"/>
      <c r="N7" s="112"/>
    </row>
    <row r="8" spans="1:14" s="11" customFormat="1" ht="22.5" x14ac:dyDescent="0.25">
      <c r="A8" s="25">
        <v>1</v>
      </c>
      <c r="B8" s="23" t="s">
        <v>11</v>
      </c>
      <c r="C8" s="28">
        <v>48335</v>
      </c>
      <c r="D8" s="28">
        <v>10858782.940000001</v>
      </c>
      <c r="E8" s="35">
        <v>8654</v>
      </c>
      <c r="F8" s="28">
        <v>7969</v>
      </c>
      <c r="G8" s="28">
        <v>5138688.12</v>
      </c>
      <c r="H8" s="51"/>
      <c r="I8" s="46"/>
      <c r="J8" s="111"/>
      <c r="K8" s="111"/>
      <c r="L8" s="111"/>
      <c r="M8" s="113"/>
      <c r="N8" s="113"/>
    </row>
    <row r="9" spans="1:14" s="11" customFormat="1" ht="22.5" x14ac:dyDescent="0.25">
      <c r="A9" s="25">
        <v>2</v>
      </c>
      <c r="B9" s="23" t="s">
        <v>12</v>
      </c>
      <c r="C9" s="28">
        <v>14933</v>
      </c>
      <c r="D9" s="28">
        <v>5298128.53</v>
      </c>
      <c r="E9" s="35">
        <v>28537</v>
      </c>
      <c r="F9" s="28">
        <v>27026</v>
      </c>
      <c r="G9" s="28">
        <v>2060249.22</v>
      </c>
      <c r="H9" s="51"/>
      <c r="I9" s="37"/>
      <c r="J9" s="111"/>
      <c r="K9" s="111"/>
      <c r="L9" s="111"/>
      <c r="M9" s="93"/>
      <c r="N9" s="93"/>
    </row>
    <row r="10" spans="1:14" s="11" customFormat="1" ht="22.5" x14ac:dyDescent="0.25">
      <c r="A10" s="25">
        <v>3</v>
      </c>
      <c r="B10" s="23" t="s">
        <v>13</v>
      </c>
      <c r="C10" s="28">
        <v>19421</v>
      </c>
      <c r="D10" s="28">
        <v>7639082.2299999995</v>
      </c>
      <c r="E10" s="35">
        <v>3032</v>
      </c>
      <c r="F10" s="28">
        <v>2781</v>
      </c>
      <c r="G10" s="28">
        <v>3984532.03</v>
      </c>
      <c r="H10" s="51"/>
      <c r="I10" s="37"/>
      <c r="J10" s="94"/>
      <c r="K10" s="94"/>
      <c r="L10" s="95"/>
      <c r="M10" s="94"/>
      <c r="N10" s="94"/>
    </row>
    <row r="11" spans="1:14" s="11" customFormat="1" ht="22.5" x14ac:dyDescent="0.25">
      <c r="A11" s="25">
        <v>4</v>
      </c>
      <c r="B11" s="23" t="s">
        <v>14</v>
      </c>
      <c r="C11" s="28">
        <v>2</v>
      </c>
      <c r="D11" s="28">
        <v>184149.94</v>
      </c>
      <c r="E11" s="35">
        <v>0</v>
      </c>
      <c r="F11" s="28">
        <v>0</v>
      </c>
      <c r="G11" s="28">
        <v>0</v>
      </c>
      <c r="H11" s="51"/>
      <c r="I11" s="37"/>
      <c r="J11" s="94"/>
      <c r="K11" s="94"/>
      <c r="L11" s="95"/>
      <c r="M11" s="94"/>
      <c r="N11" s="94"/>
    </row>
    <row r="12" spans="1:14" s="11" customFormat="1" ht="22.5" x14ac:dyDescent="0.25">
      <c r="A12" s="25">
        <v>5</v>
      </c>
      <c r="B12" s="23" t="s">
        <v>15</v>
      </c>
      <c r="C12" s="28">
        <v>16</v>
      </c>
      <c r="D12" s="28">
        <v>756134.20000000007</v>
      </c>
      <c r="E12" s="35">
        <v>2</v>
      </c>
      <c r="F12" s="29">
        <v>1</v>
      </c>
      <c r="G12" s="29">
        <v>38642.949999999997</v>
      </c>
      <c r="H12" s="51"/>
      <c r="I12" s="37"/>
      <c r="J12" s="94"/>
      <c r="K12" s="94"/>
      <c r="L12" s="95"/>
      <c r="M12" s="94"/>
      <c r="N12" s="94"/>
    </row>
    <row r="13" spans="1:14" s="11" customFormat="1" ht="22.5" x14ac:dyDescent="0.25">
      <c r="A13" s="25">
        <v>6</v>
      </c>
      <c r="B13" s="23" t="s">
        <v>16</v>
      </c>
      <c r="C13" s="28">
        <v>52</v>
      </c>
      <c r="D13" s="28">
        <v>543333.04</v>
      </c>
      <c r="E13" s="35">
        <v>3</v>
      </c>
      <c r="F13" s="28">
        <v>0</v>
      </c>
      <c r="G13" s="28">
        <v>0</v>
      </c>
      <c r="H13" s="51"/>
      <c r="I13" s="37"/>
      <c r="J13" s="94"/>
      <c r="K13" s="94"/>
      <c r="L13" s="95"/>
      <c r="M13" s="94"/>
      <c r="N13" s="94"/>
    </row>
    <row r="14" spans="1:14" s="11" customFormat="1" ht="22.5" x14ac:dyDescent="0.25">
      <c r="A14" s="25">
        <v>7</v>
      </c>
      <c r="B14" s="23" t="s">
        <v>17</v>
      </c>
      <c r="C14" s="28">
        <v>77</v>
      </c>
      <c r="D14" s="28">
        <v>552037.94999999995</v>
      </c>
      <c r="E14" s="35">
        <v>146</v>
      </c>
      <c r="F14" s="28">
        <v>142</v>
      </c>
      <c r="G14" s="28">
        <v>19779.510000000002</v>
      </c>
      <c r="H14" s="51"/>
      <c r="I14" s="37"/>
      <c r="J14" s="94"/>
      <c r="K14" s="94"/>
      <c r="L14" s="95"/>
      <c r="M14" s="96"/>
      <c r="N14" s="96"/>
    </row>
    <row r="15" spans="1:14" s="11" customFormat="1" ht="38.25" customHeight="1" x14ac:dyDescent="0.25">
      <c r="A15" s="25">
        <v>8</v>
      </c>
      <c r="B15" s="23" t="s">
        <v>18</v>
      </c>
      <c r="C15" s="28">
        <v>38284</v>
      </c>
      <c r="D15" s="28">
        <v>3560641.22</v>
      </c>
      <c r="E15" s="35">
        <v>367</v>
      </c>
      <c r="F15" s="28">
        <v>285</v>
      </c>
      <c r="G15" s="28">
        <v>657274.34000000008</v>
      </c>
      <c r="H15" s="51"/>
      <c r="I15" s="37"/>
      <c r="J15" s="94"/>
      <c r="K15" s="94"/>
      <c r="L15" s="95"/>
      <c r="M15" s="94"/>
      <c r="N15" s="94"/>
    </row>
    <row r="16" spans="1:14" s="11" customFormat="1" ht="22.5" x14ac:dyDescent="0.25">
      <c r="A16" s="25">
        <v>9</v>
      </c>
      <c r="B16" s="23" t="s">
        <v>19</v>
      </c>
      <c r="C16" s="28">
        <v>30339</v>
      </c>
      <c r="D16" s="28">
        <v>9766378.5700000003</v>
      </c>
      <c r="E16" s="35">
        <v>1744</v>
      </c>
      <c r="F16" s="28">
        <v>1492</v>
      </c>
      <c r="G16" s="28">
        <v>2351471.2200000002</v>
      </c>
      <c r="H16" s="51"/>
      <c r="I16" s="37"/>
      <c r="J16" s="94"/>
      <c r="K16" s="94"/>
      <c r="L16" s="95"/>
      <c r="M16" s="94"/>
      <c r="N16" s="94"/>
    </row>
    <row r="17" spans="1:14" s="11" customFormat="1" ht="33.75" x14ac:dyDescent="0.25">
      <c r="A17" s="25">
        <v>10</v>
      </c>
      <c r="B17" s="23" t="s">
        <v>20</v>
      </c>
      <c r="C17" s="28">
        <v>283504</v>
      </c>
      <c r="D17" s="28">
        <v>37205677.420000002</v>
      </c>
      <c r="E17" s="35">
        <v>14124</v>
      </c>
      <c r="F17" s="28">
        <v>11816</v>
      </c>
      <c r="G17" s="28">
        <v>15093263.75</v>
      </c>
      <c r="H17" s="51"/>
      <c r="I17" s="37"/>
      <c r="J17" s="94"/>
      <c r="K17" s="94"/>
      <c r="L17" s="95"/>
      <c r="M17" s="94"/>
      <c r="N17" s="94"/>
    </row>
    <row r="18" spans="1:14" s="11" customFormat="1" ht="33.75" x14ac:dyDescent="0.25">
      <c r="A18" s="25">
        <v>11</v>
      </c>
      <c r="B18" s="23" t="s">
        <v>51</v>
      </c>
      <c r="C18" s="28">
        <v>40</v>
      </c>
      <c r="D18" s="28">
        <v>920495.34</v>
      </c>
      <c r="E18" s="35">
        <v>95</v>
      </c>
      <c r="F18" s="28">
        <v>85</v>
      </c>
      <c r="G18" s="28">
        <v>9604.9500000000007</v>
      </c>
      <c r="H18" s="51"/>
      <c r="I18" s="37"/>
      <c r="J18" s="94"/>
      <c r="K18" s="94"/>
      <c r="L18" s="95"/>
      <c r="M18" s="94"/>
      <c r="N18" s="94"/>
    </row>
    <row r="19" spans="1:14" s="11" customFormat="1" ht="33.75" x14ac:dyDescent="0.25">
      <c r="A19" s="25">
        <v>12</v>
      </c>
      <c r="B19" s="23" t="s">
        <v>21</v>
      </c>
      <c r="C19" s="28">
        <v>3430</v>
      </c>
      <c r="D19" s="28">
        <v>415507.30000000005</v>
      </c>
      <c r="E19" s="35">
        <v>20</v>
      </c>
      <c r="F19" s="28">
        <v>15</v>
      </c>
      <c r="G19" s="28">
        <v>7693.78</v>
      </c>
      <c r="H19" s="51"/>
      <c r="I19" s="37"/>
      <c r="J19" s="94"/>
      <c r="K19" s="94"/>
      <c r="L19" s="95"/>
      <c r="M19" s="94"/>
      <c r="N19" s="94"/>
    </row>
    <row r="20" spans="1:14" s="11" customFormat="1" ht="22.5" x14ac:dyDescent="0.25">
      <c r="A20" s="25">
        <v>13</v>
      </c>
      <c r="B20" s="23" t="s">
        <v>22</v>
      </c>
      <c r="C20" s="28">
        <v>3320</v>
      </c>
      <c r="D20" s="28">
        <v>2100239.71</v>
      </c>
      <c r="E20" s="35">
        <v>249</v>
      </c>
      <c r="F20" s="28">
        <v>144</v>
      </c>
      <c r="G20" s="28">
        <v>143406.22999999998</v>
      </c>
      <c r="H20" s="51"/>
      <c r="I20" s="37"/>
      <c r="J20" s="94"/>
      <c r="K20" s="94"/>
      <c r="L20" s="95"/>
      <c r="M20" s="94"/>
      <c r="N20" s="94"/>
    </row>
    <row r="21" spans="1:14" s="11" customFormat="1" ht="22.5" x14ac:dyDescent="0.25">
      <c r="A21" s="25">
        <v>14</v>
      </c>
      <c r="B21" s="23" t="s">
        <v>23</v>
      </c>
      <c r="C21" s="28">
        <v>10945</v>
      </c>
      <c r="D21" s="28">
        <v>1235779.1499999999</v>
      </c>
      <c r="E21" s="35">
        <v>42</v>
      </c>
      <c r="F21" s="28">
        <v>33</v>
      </c>
      <c r="G21" s="28">
        <v>163058.09</v>
      </c>
      <c r="H21" s="51"/>
      <c r="I21" s="37"/>
      <c r="J21" s="94"/>
      <c r="K21" s="94"/>
      <c r="L21" s="95"/>
      <c r="M21" s="94"/>
      <c r="N21" s="94"/>
    </row>
    <row r="22" spans="1:14" s="11" customFormat="1" ht="22.5" x14ac:dyDescent="0.25">
      <c r="A22" s="25">
        <v>15</v>
      </c>
      <c r="B22" s="23" t="s">
        <v>49</v>
      </c>
      <c r="C22" s="28">
        <v>313</v>
      </c>
      <c r="D22" s="28">
        <v>50400.37</v>
      </c>
      <c r="E22" s="35">
        <v>45</v>
      </c>
      <c r="F22" s="28">
        <v>41</v>
      </c>
      <c r="G22" s="28">
        <v>34121.18</v>
      </c>
      <c r="H22" s="51"/>
      <c r="I22" s="37"/>
      <c r="J22" s="94"/>
      <c r="K22" s="94"/>
      <c r="L22" s="95"/>
      <c r="M22" s="94"/>
      <c r="N22" s="94"/>
    </row>
    <row r="23" spans="1:14" s="11" customFormat="1" ht="22.5" x14ac:dyDescent="0.25">
      <c r="A23" s="25">
        <v>16</v>
      </c>
      <c r="B23" s="23" t="s">
        <v>24</v>
      </c>
      <c r="C23" s="28">
        <v>3859</v>
      </c>
      <c r="D23" s="28">
        <v>358063.12</v>
      </c>
      <c r="E23" s="35">
        <v>373</v>
      </c>
      <c r="F23" s="28">
        <v>351</v>
      </c>
      <c r="G23" s="28">
        <v>44459.06</v>
      </c>
      <c r="H23" s="51"/>
      <c r="I23" s="37"/>
      <c r="J23" s="94"/>
      <c r="K23" s="94"/>
      <c r="L23" s="95"/>
      <c r="M23" s="94"/>
      <c r="N23" s="94"/>
    </row>
    <row r="24" spans="1:14" s="11" customFormat="1" ht="22.5" x14ac:dyDescent="0.25">
      <c r="A24" s="25">
        <v>17</v>
      </c>
      <c r="B24" s="23" t="s">
        <v>25</v>
      </c>
      <c r="C24" s="28">
        <v>1760</v>
      </c>
      <c r="D24" s="28">
        <v>4686.99</v>
      </c>
      <c r="E24" s="35">
        <v>1</v>
      </c>
      <c r="F24" s="28">
        <v>0</v>
      </c>
      <c r="G24" s="28">
        <v>0</v>
      </c>
      <c r="H24" s="51"/>
      <c r="I24" s="37"/>
      <c r="J24" s="94"/>
      <c r="K24" s="94"/>
      <c r="L24" s="95"/>
      <c r="M24" s="94"/>
      <c r="N24" s="94"/>
    </row>
    <row r="25" spans="1:14" s="11" customFormat="1" ht="22.5" x14ac:dyDescent="0.25">
      <c r="A25" s="25">
        <v>18</v>
      </c>
      <c r="B25" s="23" t="s">
        <v>26</v>
      </c>
      <c r="C25" s="28">
        <v>89979</v>
      </c>
      <c r="D25" s="28">
        <v>1279916.1000000001</v>
      </c>
      <c r="E25" s="35">
        <v>4718</v>
      </c>
      <c r="F25" s="28">
        <v>4233</v>
      </c>
      <c r="G25" s="28">
        <v>552705.34</v>
      </c>
      <c r="H25" s="51"/>
      <c r="I25" s="37"/>
      <c r="J25" s="94"/>
      <c r="K25" s="94"/>
      <c r="L25" s="95"/>
      <c r="M25" s="94"/>
      <c r="N25" s="94"/>
    </row>
    <row r="26" spans="1:14" s="11" customFormat="1" ht="22.5" x14ac:dyDescent="0.25">
      <c r="A26" s="25">
        <v>19</v>
      </c>
      <c r="B26" s="23" t="s">
        <v>27</v>
      </c>
      <c r="C26" s="28">
        <v>26003</v>
      </c>
      <c r="D26" s="28">
        <v>79902.61</v>
      </c>
      <c r="E26" s="35">
        <v>9</v>
      </c>
      <c r="F26" s="28">
        <v>7</v>
      </c>
      <c r="G26" s="28">
        <v>434.7</v>
      </c>
      <c r="H26" s="51"/>
      <c r="I26" s="37"/>
      <c r="J26" s="94"/>
      <c r="K26" s="94"/>
      <c r="L26" s="95"/>
      <c r="M26" s="94"/>
      <c r="N26" s="94"/>
    </row>
    <row r="27" spans="1:14" s="11" customFormat="1" ht="22.5" x14ac:dyDescent="0.25">
      <c r="A27" s="25">
        <v>20</v>
      </c>
      <c r="B27" s="23" t="s">
        <v>50</v>
      </c>
      <c r="C27" s="28">
        <v>74029</v>
      </c>
      <c r="D27" s="28">
        <v>16389051.91</v>
      </c>
      <c r="E27" s="35">
        <v>2074</v>
      </c>
      <c r="F27" s="28">
        <v>1872</v>
      </c>
      <c r="G27" s="28">
        <v>8253823.1399999987</v>
      </c>
      <c r="H27" s="51"/>
      <c r="I27" s="37"/>
      <c r="J27" s="94"/>
      <c r="K27" s="94"/>
      <c r="L27" s="95"/>
      <c r="M27" s="94"/>
      <c r="N27" s="94"/>
    </row>
    <row r="28" spans="1:14" s="11" customFormat="1" ht="22.5" x14ac:dyDescent="0.25">
      <c r="A28" s="25">
        <v>21</v>
      </c>
      <c r="B28" s="23" t="s">
        <v>28</v>
      </c>
      <c r="C28" s="28">
        <v>140</v>
      </c>
      <c r="D28" s="28">
        <v>17467.63</v>
      </c>
      <c r="E28" s="35">
        <v>39</v>
      </c>
      <c r="F28" s="28">
        <v>31</v>
      </c>
      <c r="G28" s="28">
        <v>43525.42</v>
      </c>
      <c r="H28" s="51"/>
      <c r="I28" s="37"/>
      <c r="J28" s="94"/>
      <c r="K28" s="94"/>
      <c r="L28" s="95"/>
      <c r="M28" s="94"/>
      <c r="N28" s="94"/>
    </row>
    <row r="29" spans="1:14" s="11" customFormat="1" ht="45" x14ac:dyDescent="0.25">
      <c r="A29" s="25">
        <v>22</v>
      </c>
      <c r="B29" s="23" t="s">
        <v>29</v>
      </c>
      <c r="C29" s="28">
        <v>46972</v>
      </c>
      <c r="D29" s="28">
        <v>1408442.9200000002</v>
      </c>
      <c r="E29" s="35">
        <v>737</v>
      </c>
      <c r="F29" s="28">
        <v>555</v>
      </c>
      <c r="G29" s="28">
        <v>430338.49</v>
      </c>
      <c r="H29" s="51"/>
      <c r="I29" s="37"/>
      <c r="J29" s="94"/>
      <c r="K29" s="94"/>
      <c r="L29" s="95"/>
      <c r="M29" s="94"/>
      <c r="N29" s="94"/>
    </row>
    <row r="30" spans="1:14" s="11" customFormat="1" ht="22.5" x14ac:dyDescent="0.25">
      <c r="A30" s="25">
        <v>23</v>
      </c>
      <c r="B30" s="23" t="s">
        <v>30</v>
      </c>
      <c r="C30" s="28">
        <v>117</v>
      </c>
      <c r="D30" s="28">
        <v>20904.55</v>
      </c>
      <c r="E30" s="35">
        <v>1</v>
      </c>
      <c r="F30" s="28">
        <v>1</v>
      </c>
      <c r="G30" s="28">
        <v>0</v>
      </c>
      <c r="H30" s="51"/>
      <c r="I30" s="37"/>
      <c r="J30" s="94"/>
      <c r="K30" s="94"/>
      <c r="L30" s="95"/>
      <c r="M30" s="94"/>
      <c r="N30" s="94"/>
    </row>
    <row r="31" spans="1:14" s="11" customFormat="1" ht="22.5" x14ac:dyDescent="0.25">
      <c r="A31" s="26"/>
      <c r="B31" s="24" t="s">
        <v>31</v>
      </c>
      <c r="C31" s="33">
        <f>SUM(C8:C26)</f>
        <v>574612</v>
      </c>
      <c r="D31" s="33">
        <f t="shared" ref="D31:G31" si="0">SUM(D8:D26)</f>
        <v>82809336.730000004</v>
      </c>
      <c r="E31" s="33">
        <f>SUM(E8:E26)</f>
        <v>62161</v>
      </c>
      <c r="F31" s="33">
        <f t="shared" si="0"/>
        <v>56421</v>
      </c>
      <c r="G31" s="33">
        <f t="shared" si="0"/>
        <v>30299384.469999999</v>
      </c>
      <c r="H31" s="51"/>
      <c r="I31" s="37"/>
      <c r="J31" s="94"/>
      <c r="K31" s="94"/>
      <c r="L31" s="95"/>
      <c r="M31" s="94"/>
      <c r="N31" s="94"/>
    </row>
    <row r="32" spans="1:14" s="11" customFormat="1" ht="22.5" x14ac:dyDescent="0.25">
      <c r="A32" s="26"/>
      <c r="B32" s="24" t="s">
        <v>32</v>
      </c>
      <c r="C32" s="33">
        <f>SUM(C27:C30)</f>
        <v>121258</v>
      </c>
      <c r="D32" s="33">
        <f>SUM(D27:D30)</f>
        <v>17835867.010000002</v>
      </c>
      <c r="E32" s="33">
        <f t="shared" ref="E32:F32" si="1">SUM(E27:E30)</f>
        <v>2851</v>
      </c>
      <c r="F32" s="33">
        <f t="shared" si="1"/>
        <v>2459</v>
      </c>
      <c r="G32" s="33">
        <f>SUM(G27:G30)</f>
        <v>8727687.0499999989</v>
      </c>
      <c r="H32" s="51"/>
      <c r="I32" s="37"/>
      <c r="J32" s="94"/>
      <c r="K32" s="94"/>
      <c r="L32" s="95"/>
      <c r="M32" s="94"/>
      <c r="N32" s="94"/>
    </row>
    <row r="33" spans="1:14" s="11" customFormat="1" ht="20.25" customHeight="1" x14ac:dyDescent="0.25">
      <c r="A33" s="26"/>
      <c r="B33" s="27" t="s">
        <v>33</v>
      </c>
      <c r="C33" s="34">
        <f>C31+C32</f>
        <v>695870</v>
      </c>
      <c r="D33" s="34">
        <f t="shared" ref="D33:G33" si="2">D31+D32</f>
        <v>100645203.74000001</v>
      </c>
      <c r="E33" s="34">
        <f t="shared" si="2"/>
        <v>65012</v>
      </c>
      <c r="F33" s="34">
        <f t="shared" si="2"/>
        <v>58880</v>
      </c>
      <c r="G33" s="34">
        <f t="shared" si="2"/>
        <v>39027071.519999996</v>
      </c>
      <c r="H33" s="51"/>
      <c r="I33" s="37"/>
      <c r="J33" s="97"/>
      <c r="K33" s="97"/>
      <c r="L33" s="97"/>
      <c r="M33" s="97"/>
      <c r="N33" s="97"/>
    </row>
    <row r="34" spans="1:14" ht="17.25" customHeight="1" x14ac:dyDescent="0.25">
      <c r="A34" s="44" t="s">
        <v>47</v>
      </c>
      <c r="D34" s="98"/>
      <c r="H34" s="45"/>
      <c r="I34" s="43"/>
      <c r="J34" s="97"/>
      <c r="K34" s="97"/>
      <c r="L34" s="97"/>
      <c r="M34" s="97"/>
      <c r="N34" s="97"/>
    </row>
    <row r="35" spans="1:14" ht="12" x14ac:dyDescent="0.25">
      <c r="H35" s="43"/>
      <c r="I35" s="43"/>
      <c r="J35" s="97"/>
      <c r="K35" s="97"/>
      <c r="L35" s="97"/>
      <c r="M35" s="97"/>
      <c r="N35" s="97"/>
    </row>
    <row r="36" spans="1:14" ht="15" x14ac:dyDescent="0.25">
      <c r="A36" s="109" t="s">
        <v>9</v>
      </c>
      <c r="B36" s="109"/>
      <c r="C36" s="109"/>
      <c r="H36" s="43"/>
      <c r="I36" s="43"/>
    </row>
    <row r="37" spans="1:14" ht="14.25" x14ac:dyDescent="0.25">
      <c r="A37" s="108" t="s">
        <v>8</v>
      </c>
      <c r="B37" s="108"/>
      <c r="C37" s="108"/>
      <c r="H37" s="43"/>
      <c r="I37" s="43"/>
      <c r="J37" s="43"/>
      <c r="K37" s="43"/>
    </row>
    <row r="38" spans="1:14" x14ac:dyDescent="0.25">
      <c r="H38" s="43"/>
      <c r="I38" s="43"/>
      <c r="J38" s="43"/>
      <c r="K38" s="43"/>
    </row>
    <row r="60" spans="2:4" x14ac:dyDescent="0.25">
      <c r="B60" s="106"/>
      <c r="C60" s="106"/>
      <c r="D60" s="106"/>
    </row>
    <row r="61" spans="2:4" x14ac:dyDescent="0.25">
      <c r="B61" s="99"/>
      <c r="C61" s="99"/>
      <c r="D61" s="99"/>
    </row>
    <row r="62" spans="2:4" x14ac:dyDescent="0.25">
      <c r="B62" s="99"/>
      <c r="C62" s="99"/>
      <c r="D62" s="99"/>
    </row>
    <row r="66" spans="1:2" ht="15.75" customHeight="1" x14ac:dyDescent="0.25">
      <c r="A66" s="44" t="s">
        <v>47</v>
      </c>
    </row>
    <row r="69" spans="1:2" s="47" customFormat="1" ht="12.75" x14ac:dyDescent="0.25">
      <c r="A69" s="105" t="s">
        <v>35</v>
      </c>
      <c r="B69" s="105"/>
    </row>
  </sheetData>
  <mergeCells count="20">
    <mergeCell ref="J6:N6"/>
    <mergeCell ref="J7:K7"/>
    <mergeCell ref="L7:N7"/>
    <mergeCell ref="J8:J9"/>
    <mergeCell ref="K8:K9"/>
    <mergeCell ref="L8:L9"/>
    <mergeCell ref="M8:N8"/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E21" sqref="E21"/>
    </sheetView>
  </sheetViews>
  <sheetFormatPr defaultColWidth="9.140625" defaultRowHeight="11.25" x14ac:dyDescent="0.2"/>
  <cols>
    <col min="1" max="1" width="32.7109375" style="2" customWidth="1"/>
    <col min="2" max="2" width="9" style="2" bestFit="1" customWidth="1"/>
    <col min="3" max="3" width="9.42578125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0" width="8.85546875" style="2" bestFit="1" customWidth="1"/>
    <col min="11" max="11" width="9.7109375" style="2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14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5"/>
    </row>
    <row r="3" spans="1:16" s="14" customFormat="1" ht="14.25" x14ac:dyDescent="0.2">
      <c r="A3" s="116" t="s">
        <v>71</v>
      </c>
      <c r="B3" s="116"/>
      <c r="C3" s="116"/>
      <c r="D3" s="116"/>
      <c r="E3" s="11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15"/>
      <c r="N4" s="115"/>
    </row>
    <row r="5" spans="1:16" s="9" customFormat="1" ht="12.75" x14ac:dyDescent="0.2">
      <c r="A5" s="117" t="s">
        <v>56</v>
      </c>
      <c r="B5" s="117" t="s">
        <v>57</v>
      </c>
      <c r="C5" s="117"/>
      <c r="D5" s="117"/>
      <c r="E5" s="117"/>
      <c r="F5" s="117" t="s">
        <v>58</v>
      </c>
      <c r="G5" s="117"/>
      <c r="H5" s="117"/>
      <c r="I5" s="117"/>
      <c r="J5" s="117" t="s">
        <v>59</v>
      </c>
      <c r="K5" s="117"/>
      <c r="L5" s="117"/>
      <c r="M5" s="117"/>
      <c r="N5" s="117"/>
    </row>
    <row r="6" spans="1:16" s="8" customFormat="1" ht="33.75" x14ac:dyDescent="0.2">
      <c r="A6" s="117"/>
      <c r="B6" s="58" t="s">
        <v>72</v>
      </c>
      <c r="C6" s="58" t="s">
        <v>73</v>
      </c>
      <c r="D6" s="58" t="s">
        <v>74</v>
      </c>
      <c r="E6" s="58" t="s">
        <v>75</v>
      </c>
      <c r="F6" s="59" t="s">
        <v>76</v>
      </c>
      <c r="G6" s="59" t="s">
        <v>77</v>
      </c>
      <c r="H6" s="59" t="s">
        <v>78</v>
      </c>
      <c r="I6" s="59" t="s">
        <v>79</v>
      </c>
      <c r="J6" s="60" t="s">
        <v>76</v>
      </c>
      <c r="K6" s="60" t="s">
        <v>77</v>
      </c>
      <c r="L6" s="60" t="s">
        <v>78</v>
      </c>
      <c r="M6" s="60" t="s">
        <v>79</v>
      </c>
      <c r="N6" s="61" t="s">
        <v>54</v>
      </c>
    </row>
    <row r="7" spans="1:16" ht="14.25" customHeight="1" x14ac:dyDescent="0.2">
      <c r="A7" s="62" t="s">
        <v>0</v>
      </c>
      <c r="B7" s="63">
        <v>30815577.25</v>
      </c>
      <c r="C7" s="64">
        <v>31268203.050000004</v>
      </c>
      <c r="D7" s="65">
        <f>B7/$B$16</f>
        <v>0.41415725603424652</v>
      </c>
      <c r="E7" s="66">
        <f>C7/$C$16</f>
        <v>0.37759272425946416</v>
      </c>
      <c r="F7" s="67"/>
      <c r="G7" s="68"/>
      <c r="H7" s="68"/>
      <c r="I7" s="68"/>
      <c r="J7" s="69">
        <f>B7</f>
        <v>30815577.25</v>
      </c>
      <c r="K7" s="63">
        <f>C7</f>
        <v>31268203.050000004</v>
      </c>
      <c r="L7" s="65">
        <f>J7/$J$16</f>
        <v>0.33727456576461634</v>
      </c>
      <c r="M7" s="65">
        <f>K7/$K$16</f>
        <v>0.3106775274734021</v>
      </c>
      <c r="N7" s="70">
        <f>K7/J7*100</f>
        <v>101.46882142212669</v>
      </c>
      <c r="P7" s="54"/>
    </row>
    <row r="8" spans="1:16" ht="14.25" customHeight="1" x14ac:dyDescent="0.2">
      <c r="A8" s="62" t="s">
        <v>44</v>
      </c>
      <c r="B8" s="63">
        <v>14600829.65</v>
      </c>
      <c r="C8" s="64">
        <v>17699490.149999999</v>
      </c>
      <c r="D8" s="65">
        <f>B8/$B$16</f>
        <v>0.19623320681644763</v>
      </c>
      <c r="E8" s="66">
        <f>C8/$C$16</f>
        <v>0.21373785673117057</v>
      </c>
      <c r="F8" s="67"/>
      <c r="G8" s="68"/>
      <c r="H8" s="68"/>
      <c r="I8" s="68"/>
      <c r="J8" s="69">
        <f t="shared" ref="J8:J11" si="0">B8</f>
        <v>14600829.65</v>
      </c>
      <c r="K8" s="63">
        <f>C8</f>
        <v>17699490.149999999</v>
      </c>
      <c r="L8" s="65">
        <f t="shared" ref="L8:L15" si="1">J8/$J$16</f>
        <v>0.1598051673689444</v>
      </c>
      <c r="M8" s="65">
        <f>K8/$K$16</f>
        <v>0.17586024462450947</v>
      </c>
      <c r="N8" s="70">
        <f t="shared" ref="N8:N14" si="2">K8/J8*100</f>
        <v>121.22249607918683</v>
      </c>
      <c r="P8" s="54"/>
    </row>
    <row r="9" spans="1:16" ht="14.25" customHeight="1" x14ac:dyDescent="0.2">
      <c r="A9" s="62" t="s">
        <v>53</v>
      </c>
      <c r="B9" s="63">
        <v>6095784.7599999979</v>
      </c>
      <c r="C9" s="63">
        <v>7380805.7500000019</v>
      </c>
      <c r="D9" s="65">
        <f>B9/$B$16</f>
        <v>8.1926535696389621E-2</v>
      </c>
      <c r="E9" s="66">
        <f>C9/$C$16</f>
        <v>8.9130115533531368E-2</v>
      </c>
      <c r="F9" s="67"/>
      <c r="G9" s="68"/>
      <c r="H9" s="68"/>
      <c r="I9" s="68"/>
      <c r="J9" s="69">
        <f t="shared" si="0"/>
        <v>6095784.7599999979</v>
      </c>
      <c r="K9" s="63">
        <f t="shared" ref="K9:K10" si="3">C9</f>
        <v>7380805.7500000019</v>
      </c>
      <c r="L9" s="65">
        <f t="shared" si="1"/>
        <v>6.6717982961801092E-2</v>
      </c>
      <c r="M9" s="65">
        <f t="shared" ref="M9:M16" si="4">K9/$K$16</f>
        <v>7.3334897995408446E-2</v>
      </c>
      <c r="N9" s="70">
        <f t="shared" si="2"/>
        <v>121.08048496777968</v>
      </c>
      <c r="P9" s="54"/>
    </row>
    <row r="10" spans="1:16" ht="14.25" customHeight="1" x14ac:dyDescent="0.2">
      <c r="A10" s="62" t="s">
        <v>1</v>
      </c>
      <c r="B10" s="63">
        <v>11844727.75</v>
      </c>
      <c r="C10" s="64">
        <v>14936837.899999997</v>
      </c>
      <c r="D10" s="65">
        <f>B10/$B$16</f>
        <v>0.15919156417596217</v>
      </c>
      <c r="E10" s="66">
        <f>C10/$C$16</f>
        <v>0.18037625332879537</v>
      </c>
      <c r="F10" s="67"/>
      <c r="G10" s="68"/>
      <c r="H10" s="68"/>
      <c r="I10" s="68"/>
      <c r="J10" s="69">
        <f t="shared" si="0"/>
        <v>11844727.75</v>
      </c>
      <c r="K10" s="63">
        <f t="shared" si="3"/>
        <v>14936837.899999997</v>
      </c>
      <c r="L10" s="65">
        <f t="shared" si="1"/>
        <v>0.12963980444277906</v>
      </c>
      <c r="M10" s="65">
        <f t="shared" si="4"/>
        <v>0.14841082679495399</v>
      </c>
      <c r="N10" s="70">
        <f t="shared" si="2"/>
        <v>126.10537122729559</v>
      </c>
      <c r="P10" s="54"/>
    </row>
    <row r="11" spans="1:16" ht="13.15" customHeight="1" x14ac:dyDescent="0.2">
      <c r="A11" s="62" t="s">
        <v>2</v>
      </c>
      <c r="B11" s="71">
        <v>11048579.469999999</v>
      </c>
      <c r="C11" s="72">
        <v>11523999.880000001</v>
      </c>
      <c r="D11" s="73">
        <f>B11/$B$16</f>
        <v>0.1484914372769541</v>
      </c>
      <c r="E11" s="74">
        <f>C11/$C$16</f>
        <v>0.13916305014703867</v>
      </c>
      <c r="F11" s="67"/>
      <c r="G11" s="68"/>
      <c r="H11" s="75"/>
      <c r="I11" s="75"/>
      <c r="J11" s="69">
        <f t="shared" si="0"/>
        <v>11048579.469999999</v>
      </c>
      <c r="K11" s="63">
        <f>C11</f>
        <v>11523999.880000001</v>
      </c>
      <c r="L11" s="65">
        <f t="shared" si="1"/>
        <v>0.12092601131007873</v>
      </c>
      <c r="M11" s="65">
        <f t="shared" si="4"/>
        <v>0.11450123256514359</v>
      </c>
      <c r="N11" s="70">
        <f t="shared" si="2"/>
        <v>104.3030003204566</v>
      </c>
      <c r="P11" s="54"/>
    </row>
    <row r="12" spans="1:16" ht="14.45" customHeight="1" x14ac:dyDescent="0.2">
      <c r="A12" s="76" t="s">
        <v>5</v>
      </c>
      <c r="B12" s="77"/>
      <c r="C12" s="77"/>
      <c r="D12" s="77"/>
      <c r="E12" s="77"/>
      <c r="F12" s="78">
        <v>4036320.93</v>
      </c>
      <c r="G12" s="79">
        <v>4396337.87</v>
      </c>
      <c r="H12" s="80">
        <f>F12/$F$16</f>
        <v>0.23797737903111052</v>
      </c>
      <c r="I12" s="80">
        <f t="shared" ref="I12:I16" si="5">G12/$G$16</f>
        <v>0.2464885989301846</v>
      </c>
      <c r="J12" s="81">
        <f>F12</f>
        <v>4036320.93</v>
      </c>
      <c r="K12" s="63">
        <f>G12</f>
        <v>4396337.87</v>
      </c>
      <c r="L12" s="65">
        <f>J12/$J$16</f>
        <v>4.4177280143352905E-2</v>
      </c>
      <c r="M12" s="65">
        <f t="shared" si="4"/>
        <v>4.3681543746060675E-2</v>
      </c>
      <c r="N12" s="70">
        <f t="shared" si="2"/>
        <v>108.91943297482045</v>
      </c>
      <c r="P12" s="54"/>
    </row>
    <row r="13" spans="1:16" ht="14.25" customHeight="1" x14ac:dyDescent="0.2">
      <c r="A13" s="76" t="s">
        <v>48</v>
      </c>
      <c r="B13" s="77"/>
      <c r="C13" s="77"/>
      <c r="D13" s="77"/>
      <c r="E13" s="77"/>
      <c r="F13" s="82">
        <v>6380166.1099999994</v>
      </c>
      <c r="G13" s="79">
        <v>6729629.3099999996</v>
      </c>
      <c r="H13" s="83">
        <f>F13/$F$16</f>
        <v>0.3761681082779797</v>
      </c>
      <c r="I13" s="83">
        <f t="shared" si="5"/>
        <v>0.37730878494591336</v>
      </c>
      <c r="J13" s="81">
        <f t="shared" ref="J13:J15" si="6">F13</f>
        <v>6380166.1099999994</v>
      </c>
      <c r="K13" s="63">
        <f t="shared" ref="K13:K15" si="7">G13</f>
        <v>6729629.3099999996</v>
      </c>
      <c r="L13" s="65">
        <f t="shared" si="1"/>
        <v>6.9830519052060627E-2</v>
      </c>
      <c r="M13" s="65">
        <f t="shared" si="4"/>
        <v>6.6864878403792266E-2</v>
      </c>
      <c r="N13" s="70">
        <f t="shared" si="2"/>
        <v>105.4773370156032</v>
      </c>
      <c r="P13" s="54"/>
    </row>
    <row r="14" spans="1:16" ht="14.25" customHeight="1" x14ac:dyDescent="0.2">
      <c r="A14" s="76" t="s">
        <v>3</v>
      </c>
      <c r="B14" s="77"/>
      <c r="C14" s="77"/>
      <c r="D14" s="77"/>
      <c r="E14" s="77"/>
      <c r="F14" s="82">
        <v>1429692.73</v>
      </c>
      <c r="G14" s="81">
        <v>1300432.6499999999</v>
      </c>
      <c r="H14" s="83">
        <f>F14/$F$16</f>
        <v>8.4293230049284795E-2</v>
      </c>
      <c r="I14" s="83">
        <f t="shared" si="5"/>
        <v>7.2911098141227954E-2</v>
      </c>
      <c r="J14" s="81">
        <f t="shared" si="6"/>
        <v>1429692.73</v>
      </c>
      <c r="K14" s="63">
        <f t="shared" si="7"/>
        <v>1300432.6499999999</v>
      </c>
      <c r="L14" s="65">
        <f t="shared" si="1"/>
        <v>1.5647897515454749E-2</v>
      </c>
      <c r="M14" s="65">
        <f t="shared" si="4"/>
        <v>1.2920959982946126E-2</v>
      </c>
      <c r="N14" s="84">
        <f t="shared" si="2"/>
        <v>90.958890866011473</v>
      </c>
      <c r="P14" s="54"/>
    </row>
    <row r="15" spans="1:16" ht="14.25" customHeight="1" x14ac:dyDescent="0.2">
      <c r="A15" s="76" t="s">
        <v>4</v>
      </c>
      <c r="B15" s="77"/>
      <c r="C15" s="77"/>
      <c r="D15" s="77"/>
      <c r="E15" s="77"/>
      <c r="F15" s="82">
        <v>5114763.9400000004</v>
      </c>
      <c r="G15" s="81">
        <v>5409467.1799999997</v>
      </c>
      <c r="H15" s="83">
        <f>F15/$F$16</f>
        <v>0.30156128264162491</v>
      </c>
      <c r="I15" s="83">
        <f>G15/$G$16</f>
        <v>0.30329151798267417</v>
      </c>
      <c r="J15" s="81">
        <f t="shared" si="6"/>
        <v>5114763.9400000004</v>
      </c>
      <c r="K15" s="63">
        <f t="shared" si="7"/>
        <v>5409467.1799999997</v>
      </c>
      <c r="L15" s="65">
        <f t="shared" si="1"/>
        <v>5.5980771440912028E-2</v>
      </c>
      <c r="M15" s="65">
        <f t="shared" si="4"/>
        <v>5.3747888413783237E-2</v>
      </c>
      <c r="N15" s="70">
        <f>K15/J15*100</f>
        <v>105.76181507997413</v>
      </c>
      <c r="P15" s="54"/>
    </row>
    <row r="16" spans="1:16" s="12" customFormat="1" ht="18.2" customHeight="1" x14ac:dyDescent="0.2">
      <c r="A16" s="85" t="s">
        <v>60</v>
      </c>
      <c r="B16" s="86">
        <f>SUM(B7:B15)</f>
        <v>74405498.879999995</v>
      </c>
      <c r="C16" s="86">
        <f>SUM(C7:C15)</f>
        <v>82809336.729999989</v>
      </c>
      <c r="D16" s="87">
        <f>B16/B16</f>
        <v>1</v>
      </c>
      <c r="E16" s="87">
        <f>C16/C16</f>
        <v>1</v>
      </c>
      <c r="F16" s="88">
        <f>SUM(F7:F15)</f>
        <v>16960943.710000001</v>
      </c>
      <c r="G16" s="88">
        <f>SUM(G7:G15)</f>
        <v>17835867.009999998</v>
      </c>
      <c r="H16" s="89">
        <f>SUM(H7:H15)</f>
        <v>1</v>
      </c>
      <c r="I16" s="89">
        <f t="shared" si="5"/>
        <v>1</v>
      </c>
      <c r="J16" s="88">
        <f>SUM(J7:J15)</f>
        <v>91366442.590000004</v>
      </c>
      <c r="K16" s="88">
        <f>SUM(K7:K15)</f>
        <v>100645203.74000001</v>
      </c>
      <c r="L16" s="90">
        <f>J16/J16</f>
        <v>1</v>
      </c>
      <c r="M16" s="90">
        <f t="shared" si="4"/>
        <v>1</v>
      </c>
      <c r="N16" s="91">
        <f>K16/J16*100</f>
        <v>110.15554604838644</v>
      </c>
      <c r="O16" s="54"/>
    </row>
    <row r="17" spans="1:14" ht="21" customHeight="1" x14ac:dyDescent="0.2">
      <c r="A17" s="2" t="s">
        <v>46</v>
      </c>
      <c r="B17" s="48"/>
      <c r="C17" s="49"/>
      <c r="D17" s="55"/>
      <c r="H17" s="53"/>
      <c r="N17" s="54"/>
    </row>
    <row r="18" spans="1:14" ht="12" x14ac:dyDescent="0.2">
      <c r="A18" s="8"/>
      <c r="B18" s="49"/>
      <c r="C18" s="49"/>
    </row>
    <row r="19" spans="1:14" x14ac:dyDescent="0.2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x14ac:dyDescent="0.2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x14ac:dyDescent="0.2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Dusan Damjanovic</cp:lastModifiedBy>
  <cp:lastPrinted>2021-03-24T07:48:05Z</cp:lastPrinted>
  <dcterms:created xsi:type="dcterms:W3CDTF">2018-02-21T07:14:25Z</dcterms:created>
  <dcterms:modified xsi:type="dcterms:W3CDTF">2023-11-17T11:32:16Z</dcterms:modified>
</cp:coreProperties>
</file>