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2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<sst xmlns="http://schemas.openxmlformats.org/spreadsheetml/2006/main" count="419" uniqueCount="363">
  <si>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</si>
  <si>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</si>
  <si>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</si>
  <si>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</si>
  <si>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</si>
  <si>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</si>
  <si>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</si>
  <si>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</si>
  <si>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</si>
  <si>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</si>
  <si>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</si>
  <si>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</si>
  <si>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</si>
  <si>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</si>
  <si>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</si>
  <si>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</si>
  <si>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</si>
  <si>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</si>
  <si>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</si>
  <si>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</si>
  <si>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</si>
  <si>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</si>
  <si>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</si>
  <si>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</si>
  <si>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</si>
  <si>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</si>
  <si>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</si>
  <si>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</si>
  <si>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</si>
  <si>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</si>
  <si>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</si>
  <si>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</si>
  <si>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</si>
  <si>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</si>
  <si>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</si>
  <si>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</si>
  <si>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</si>
  <si>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</si>
  <si>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</si>
  <si>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</si>
  <si>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</si>
  <si>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</si>
  <si>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</si>
  <si>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</si>
  <si>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</si>
  <si>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</si>
  <si>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</si>
  <si>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</si>
  <si>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</si>
  <si>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</si>
  <si>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</si>
  <si>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</si>
  <si>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</si>
  <si>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</si>
  <si>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</si>
  <si>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</si>
  <si>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</si>
  <si>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</si>
  <si>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</si>
  <si>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</si>
  <si>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</si>
  <si>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</si>
  <si>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</si>
  <si>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</si>
  <si>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</si>
  <si>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</si>
  <si>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</si>
  <si>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</si>
  <si>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</si>
  <si>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</si>
  <si>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</si>
  <si>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</si>
  <si>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</si>
  <si>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</si>
  <si>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</si>
  <si>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</si>
  <si>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</si>
  <si>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</si>
  <si>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</si>
  <si>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</si>
  <si>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</si>
  <si>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</si>
  <si>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</si>
  <si>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</si>
  <si>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</si>
  <si>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</si>
  <si>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</si>
  <si>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</si>
  <si>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</si>
  <si>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</si>
  <si>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</si>
  <si>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</si>
  <si>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</si>
  <si>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</si>
  <si>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</si>
  <si>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</si>
  <si>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</si>
  <si>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</si>
  <si>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</si>
  <si>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</si>
  <si>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</si>
  <si>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</si>
  <si>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</si>
  <si>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</si>
  <si>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</si>
  <si>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</si>
  <si>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</si>
  <si>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</si>
  <si>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</si>
  <si>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</si>
  <si>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</si>
  <si>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</si>
  <si>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</si>
  <si>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</si>
  <si>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</si>
  <si>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</si>
  <si>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</si>
  <si>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</si>
  <si>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</si>
  <si>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</si>
  <si>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</si>
  <si>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</si>
  <si>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</si>
  <si>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</si>
  <si>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</si>
  <si>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</si>
  <si>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</si>
  <si>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</si>
  <si>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</si>
  <si>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</si>
  <si>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</si>
  <si>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</si>
  <si>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</si>
  <si>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</si>
  <si>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</si>
  <si>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</si>
  <si>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</si>
  <si>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</si>
  <si>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</si>
  <si>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</si>
  <si>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</si>
  <si>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</si>
  <si>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 Željko Labović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</si>
  <si>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</si>
  <si>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</si>
  <si>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</si>
  <si>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</si>
  <si>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</si>
  <si>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</si>
  <si>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</si>
  <si>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</si>
  <si>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</si>
  <si>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</si>
  <si>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</si>
  <si>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</si>
  <si>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</si>
  <si>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</si>
  <si>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</si>
  <si>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</si>
  <si>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</si>
  <si>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</si>
  <si>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</si>
  <si>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</si>
  <si>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</si>
  <si>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</si>
  <si>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</si>
  <si>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</si>
  <si>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</si>
  <si>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</si>
  <si>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</si>
  <si>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</si>
  <si>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</si>
  <si>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</si>
  <si>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</si>
  <si>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</si>
  <si>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</si>
  <si>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</si>
  <si>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</si>
  <si>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</si>
  <si>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</si>
  <si>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</si>
  <si>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</si>
  <si>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</si>
  <si>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</si>
  <si>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</si>
  <si>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</si>
  <si>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</si>
  <si>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</si>
  <si>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</si>
  <si>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</si>
  <si>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</si>
  <si>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</si>
  <si>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</si>
  <si>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</si>
  <si>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</si>
  <si>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</si>
  <si>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</si>
  <si>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</si>
  <si>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</si>
  <si>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</si>
  <si>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</si>
  <si>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</si>
  <si>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</si>
  <si>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</si>
  <si>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</si>
  <si>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</si>
  <si>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</si>
  <si>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</si>
  <si>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</si>
  <si>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</si>
  <si>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</si>
  <si>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</si>
  <si>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</si>
  <si>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</si>
  <si>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</si>
  <si>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</si>
  <si>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</si>
  <si>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</si>
  <si>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</si>
  <si>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</si>
  <si>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</si>
  <si>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</si>
  <si>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</si>
  <si>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</si>
  <si>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</si>
  <si>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</si>
  <si>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</si>
  <si>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</si>
  <si>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</si>
  <si>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</si>
  <si>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</si>
  <si>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</si>
  <si>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</si>
  <si>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</si>
  <si>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</si>
  <si>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</si>
  <si>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</si>
  <si>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</si>
  <si>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</si>
  <si>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</si>
  <si>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</si>
  <si>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</si>
  <si>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</si>
  <si>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</si>
  <si>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</si>
  <si>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</si>
  <si>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</si>
  <si>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</si>
  <si>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</si>
  <si>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</si>
  <si>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</si>
  <si>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</si>
  <si>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</si>
  <si>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</si>
  <si>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</si>
  <si>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</si>
  <si>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</si>
  <si>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</si>
  <si>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</si>
  <si>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</si>
  <si>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</si>
  <si>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</si>
  <si>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</si>
  <si>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</si>
  <si>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</si>
  <si>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</si>
  <si>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</si>
  <si>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</si>
  <si>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U Podgorici</t>
  </si>
  <si>
    <t xml:space="preserve">Datum,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</si>
  <si>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</si>
  <si>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</si>
  <si>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</si>
  <si>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</si>
  <si>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</si>
  <si>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</si>
  <si>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</si>
  <si>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</si>
  <si>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</si>
  <si>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</si>
  <si>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</si>
  <si>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</si>
  <si>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</si>
  <si>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</si>
  <si>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</si>
  <si>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</si>
  <si>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</si>
  <si>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</si>
  <si>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</si>
  <si>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</si>
  <si>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</si>
  <si>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</si>
  <si>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</si>
  <si>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</si>
  <si>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</si>
  <si>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</si>
  <si>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</si>
  <si>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</si>
  <si>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</si>
  <si>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</si>
  <si>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</si>
  <si>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</si>
  <si>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</si>
  <si>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</si>
  <si>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</si>
  <si>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</si>
  <si>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</si>
  <si>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</si>
  <si>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</si>
  <si>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</si>
  <si>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</si>
  <si>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</si>
  <si>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</si>
  <si>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</si>
  <si>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</si>
  <si>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</si>
  <si>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</si>
  <si>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</si>
  <si>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</si>
  <si>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</si>
  <si>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</si>
  <si>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</si>
  <si>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</si>
  <si>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</si>
  <si>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</si>
  <si>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</si>
  <si>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</si>
  <si>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</si>
  <si>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</si>
  <si>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</si>
  <si>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</si>
  <si>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</si>
  <si>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</si>
  <si>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</si>
  <si>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</si>
  <si>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</si>
  <si>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</si>
  <si>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</si>
  <si>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</si>
  <si>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</si>
  <si>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</si>
  <si>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</si>
  <si>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</si>
  <si>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</si>
  <si>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</si>
  <si>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</si>
  <si>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</si>
  <si>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</si>
  <si>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</si>
  <si>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</si>
  <si>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</si>
  <si>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</si>
  <si>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</si>
  <si>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</si>
  <si>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</si>
  <si>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Izvršni direktor:  Željko Labović</t>
  </si>
  <si>
    <t>Šifra djelatnosti: životno osiguranje</t>
  </si>
  <si>
    <t>Vrsta osiguranja: 6511</t>
  </si>
  <si>
    <t>Datum, 20.04.2014.</t>
  </si>
  <si>
    <t>od 01.01.2014 do 31.03.2014.</t>
  </si>
  <si>
    <t>Izvršni direktor: Mersiha Hot</t>
  </si>
  <si>
    <t>Željko Labović</t>
  </si>
  <si>
    <t>Datum, 20.04.2014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</si>
</sst>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_-;\(#,###,000\);\-_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171" fontId="45" fillId="0" borderId="0" xfId="42" applyFont="1" applyAlignment="1">
      <alignment/>
    </xf>
    <xf numFmtId="14" fontId="4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4" fontId="4" fillId="0" borderId="0" xfId="0" applyNumberFormat="1" applyFont="1" applyBorder="1" applyAlignment="1" applyProtection="1">
      <alignment vertical="top" wrapText="1"/>
      <protection locked="0"/>
    </xf>
    <xf numFmtId="172" fontId="46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7" fillId="0" borderId="10" xfId="0" applyNumberFormat="1" applyFont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172" fontId="45" fillId="0" borderId="0" xfId="0" applyNumberFormat="1" applyFont="1" applyAlignment="1">
      <alignment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45" fillId="34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45" fillId="0" borderId="0" xfId="0" applyNumberFormat="1" applyFont="1" applyFill="1" applyAlignment="1" applyProtection="1">
      <alignment/>
      <protection locked="0"/>
    </xf>
    <xf numFmtId="172" fontId="47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4" fontId="47" fillId="0" borderId="10" xfId="0" applyNumberFormat="1" applyFont="1" applyBorder="1" applyAlignment="1" applyProtection="1">
      <alignment/>
      <protection locked="0"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22">
      <selection activeCell="D44" sqref="D44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140625" style="3" customWidth="1"/>
    <col min="9" max="9" width="12.00390625" style="3" customWidth="1"/>
    <col min="10" max="16384" width="9.140625" style="3" customWidth="1"/>
  </cols>
  <sheetData>
    <row r="1" spans="1:5" ht="12.75">
      <c r="A1" s="136" t="s">
        <v>144</v>
      </c>
      <c r="B1" s="136"/>
      <c r="C1" s="1"/>
      <c r="D1" s="2"/>
      <c r="E1" s="1"/>
    </row>
    <row r="2" spans="1:5" ht="12.75">
      <c r="A2" s="136" t="s">
        <v>0</v>
      </c>
      <c r="B2" s="136"/>
      <c r="C2" s="1"/>
      <c r="D2" s="2"/>
      <c r="E2" s="1"/>
    </row>
    <row r="3" spans="1:5" ht="12.75">
      <c r="A3" s="136" t="s">
        <v>1</v>
      </c>
      <c r="B3" s="136"/>
      <c r="C3" s="1"/>
      <c r="D3" s="2"/>
      <c r="E3" s="1"/>
    </row>
    <row r="4" spans="1:5" ht="12.75">
      <c r="A4" s="136" t="s">
        <v>2</v>
      </c>
      <c r="B4" s="136"/>
      <c r="C4" s="1"/>
      <c r="D4" s="2"/>
      <c r="E4" s="1"/>
    </row>
    <row r="5" spans="1:5" ht="12.75">
      <c r="A5" s="133" t="s">
        <v>3</v>
      </c>
      <c r="B5" s="133"/>
      <c r="C5" s="133"/>
      <c r="D5" s="133"/>
      <c r="E5" s="133"/>
    </row>
    <row r="6" spans="1:5" ht="12.75">
      <c r="A6" s="135" t="s">
        <v>359</v>
      </c>
      <c r="B6" s="135"/>
      <c r="C6" s="135"/>
      <c r="D6" s="135"/>
      <c r="E6" s="135"/>
    </row>
    <row r="7" spans="1:5" ht="12.75">
      <c r="A7" s="133" t="s">
        <v>4</v>
      </c>
      <c r="B7" s="133"/>
      <c r="C7" s="133"/>
      <c r="D7" s="133"/>
      <c r="E7" s="133"/>
    </row>
    <row r="8" spans="1:5" ht="12.75">
      <c r="A8" s="132" t="s">
        <v>5</v>
      </c>
      <c r="B8" s="132" t="s">
        <v>6</v>
      </c>
      <c r="C8" s="132" t="s">
        <v>7</v>
      </c>
      <c r="D8" s="132" t="s">
        <v>8</v>
      </c>
      <c r="E8" s="132"/>
    </row>
    <row r="9" spans="1:5" ht="12.75">
      <c r="A9" s="132"/>
      <c r="B9" s="132"/>
      <c r="C9" s="132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14">
        <v>4</v>
      </c>
      <c r="E10" s="6">
        <v>5</v>
      </c>
    </row>
    <row r="11" spans="1:5" ht="12" customHeight="1">
      <c r="A11" s="7" t="s">
        <v>11</v>
      </c>
      <c r="B11" s="45" t="s">
        <v>12</v>
      </c>
      <c r="C11" s="46"/>
      <c r="D11" s="115">
        <f>+D12+D13+D14+D15</f>
        <v>49564.08</v>
      </c>
      <c r="E11" s="102">
        <f>+E12+E13+E14+E15</f>
        <v>0</v>
      </c>
    </row>
    <row r="12" spans="1:5" ht="12" customHeight="1">
      <c r="A12" s="7" t="s">
        <v>13</v>
      </c>
      <c r="B12" s="8" t="s">
        <v>14</v>
      </c>
      <c r="C12" s="9"/>
      <c r="D12" s="116"/>
      <c r="E12" s="103"/>
    </row>
    <row r="13" spans="1:5" ht="12" customHeight="1">
      <c r="A13" s="7" t="s">
        <v>15</v>
      </c>
      <c r="B13" s="8" t="s">
        <v>16</v>
      </c>
      <c r="C13" s="9"/>
      <c r="D13" s="116">
        <v>128179.6</v>
      </c>
      <c r="E13" s="103"/>
    </row>
    <row r="14" spans="1:5" ht="12" customHeight="1">
      <c r="A14" s="7" t="s">
        <v>17</v>
      </c>
      <c r="B14" s="10" t="s">
        <v>18</v>
      </c>
      <c r="C14" s="9"/>
      <c r="D14" s="116"/>
      <c r="E14" s="103"/>
    </row>
    <row r="15" spans="1:5" ht="12" customHeight="1">
      <c r="A15" s="7" t="s">
        <v>19</v>
      </c>
      <c r="B15" s="8" t="s">
        <v>20</v>
      </c>
      <c r="C15" s="9"/>
      <c r="D15" s="116">
        <v>-78615.52</v>
      </c>
      <c r="E15" s="103"/>
    </row>
    <row r="16" spans="1:5" ht="12" customHeight="1">
      <c r="A16" s="7" t="s">
        <v>11</v>
      </c>
      <c r="B16" s="47" t="s">
        <v>21</v>
      </c>
      <c r="C16" s="46"/>
      <c r="D16" s="115">
        <f>+D17+D18+D19+D20+D21</f>
        <v>23042.770000000004</v>
      </c>
      <c r="E16" s="102">
        <f>+E17+E18+E19+E20+E21</f>
        <v>0</v>
      </c>
    </row>
    <row r="17" spans="1:5" ht="12" customHeight="1">
      <c r="A17" s="7" t="s">
        <v>22</v>
      </c>
      <c r="B17" s="8" t="s">
        <v>23</v>
      </c>
      <c r="C17" s="9"/>
      <c r="D17" s="116">
        <v>2246.8</v>
      </c>
      <c r="E17" s="103"/>
    </row>
    <row r="18" spans="1:5" ht="12" customHeight="1">
      <c r="A18" s="7" t="s">
        <v>24</v>
      </c>
      <c r="B18" s="8" t="s">
        <v>25</v>
      </c>
      <c r="C18" s="9"/>
      <c r="D18" s="116">
        <v>77626.08</v>
      </c>
      <c r="E18" s="103"/>
    </row>
    <row r="19" spans="1:5" ht="12" customHeight="1">
      <c r="A19" s="7" t="s">
        <v>26</v>
      </c>
      <c r="B19" s="10" t="s">
        <v>27</v>
      </c>
      <c r="C19" s="9"/>
      <c r="D19" s="116"/>
      <c r="E19" s="103"/>
    </row>
    <row r="20" spans="1:5" ht="12" customHeight="1">
      <c r="A20" s="7" t="s">
        <v>28</v>
      </c>
      <c r="B20" s="10" t="s">
        <v>29</v>
      </c>
      <c r="C20" s="9"/>
      <c r="D20" s="116"/>
      <c r="E20" s="103"/>
    </row>
    <row r="21" spans="1:5" ht="12" customHeight="1">
      <c r="A21" s="7" t="s">
        <v>30</v>
      </c>
      <c r="B21" s="10" t="s">
        <v>31</v>
      </c>
      <c r="C21" s="9"/>
      <c r="D21" s="116">
        <v>-56830.11</v>
      </c>
      <c r="E21" s="103"/>
    </row>
    <row r="22" spans="1:5" ht="12" customHeight="1">
      <c r="A22" s="7" t="s">
        <v>11</v>
      </c>
      <c r="B22" s="45" t="s">
        <v>32</v>
      </c>
      <c r="C22" s="46"/>
      <c r="D22" s="115">
        <f>+D23</f>
        <v>4484864.639</v>
      </c>
      <c r="E22" s="102">
        <f>+E23</f>
        <v>0</v>
      </c>
    </row>
    <row r="23" spans="1:5" ht="12" customHeight="1">
      <c r="A23" s="7" t="s">
        <v>11</v>
      </c>
      <c r="B23" s="8" t="s">
        <v>33</v>
      </c>
      <c r="C23" s="9"/>
      <c r="D23" s="117">
        <f>+SUM(D24:D34)</f>
        <v>4484864.639</v>
      </c>
      <c r="E23" s="103"/>
    </row>
    <row r="24" spans="1:5" ht="12" customHeight="1">
      <c r="A24" s="12" t="s">
        <v>34</v>
      </c>
      <c r="B24" s="8" t="s">
        <v>35</v>
      </c>
      <c r="C24" s="9"/>
      <c r="D24" s="116">
        <v>4484864.639</v>
      </c>
      <c r="E24" s="103"/>
    </row>
    <row r="25" spans="1:5" ht="12" customHeight="1">
      <c r="A25" s="12" t="s">
        <v>36</v>
      </c>
      <c r="B25" s="8" t="s">
        <v>37</v>
      </c>
      <c r="C25" s="9"/>
      <c r="D25" s="117"/>
      <c r="E25" s="103"/>
    </row>
    <row r="26" spans="1:5" ht="12" customHeight="1">
      <c r="A26" s="12" t="s">
        <v>38</v>
      </c>
      <c r="B26" s="8" t="s">
        <v>39</v>
      </c>
      <c r="C26" s="9"/>
      <c r="D26" s="116"/>
      <c r="E26" s="103"/>
    </row>
    <row r="27" spans="1:5" ht="12" customHeight="1">
      <c r="A27" s="12" t="s">
        <v>40</v>
      </c>
      <c r="B27" s="8" t="s">
        <v>41</v>
      </c>
      <c r="C27" s="9"/>
      <c r="D27" s="116"/>
      <c r="E27" s="103"/>
    </row>
    <row r="28" spans="1:5" ht="12" customHeight="1">
      <c r="A28" s="12" t="s">
        <v>42</v>
      </c>
      <c r="B28" s="8" t="s">
        <v>43</v>
      </c>
      <c r="C28" s="9"/>
      <c r="D28" s="116"/>
      <c r="E28" s="103"/>
    </row>
    <row r="29" spans="1:5" ht="12" customHeight="1">
      <c r="A29" s="12" t="s">
        <v>44</v>
      </c>
      <c r="B29" s="10" t="s">
        <v>45</v>
      </c>
      <c r="C29" s="9"/>
      <c r="D29" s="116"/>
      <c r="E29" s="103"/>
    </row>
    <row r="30" spans="1:5" ht="12" customHeight="1">
      <c r="A30" s="7" t="s">
        <v>46</v>
      </c>
      <c r="B30" s="8" t="s">
        <v>47</v>
      </c>
      <c r="C30" s="9"/>
      <c r="D30" s="116"/>
      <c r="E30" s="103"/>
    </row>
    <row r="31" spans="1:5" ht="12" customHeight="1">
      <c r="A31" s="7" t="s">
        <v>48</v>
      </c>
      <c r="B31" s="8" t="s">
        <v>49</v>
      </c>
      <c r="C31" s="9"/>
      <c r="D31" s="116"/>
      <c r="E31" s="103"/>
    </row>
    <row r="32" spans="1:5" ht="12" customHeight="1">
      <c r="A32" s="12" t="s">
        <v>50</v>
      </c>
      <c r="B32" s="8" t="s">
        <v>51</v>
      </c>
      <c r="C32" s="9"/>
      <c r="D32" s="116"/>
      <c r="E32" s="103"/>
    </row>
    <row r="33" spans="1:5" ht="12" customHeight="1">
      <c r="A33" s="12" t="s">
        <v>52</v>
      </c>
      <c r="B33" s="8" t="s">
        <v>53</v>
      </c>
      <c r="C33" s="9"/>
      <c r="D33" s="116"/>
      <c r="E33" s="103"/>
    </row>
    <row r="34" spans="1:5" ht="12" customHeight="1">
      <c r="A34" s="12" t="s">
        <v>54</v>
      </c>
      <c r="B34" s="8" t="s">
        <v>55</v>
      </c>
      <c r="C34" s="9"/>
      <c r="D34" s="116"/>
      <c r="E34" s="103"/>
    </row>
    <row r="35" spans="1:5" ht="12" customHeight="1">
      <c r="A35" s="7" t="s">
        <v>11</v>
      </c>
      <c r="B35" s="10" t="s">
        <v>56</v>
      </c>
      <c r="C35" s="9"/>
      <c r="D35" s="116">
        <f>+SUM(D36:D38)</f>
        <v>0</v>
      </c>
      <c r="E35" s="103"/>
    </row>
    <row r="36" spans="1:5" ht="12" customHeight="1">
      <c r="A36" s="12" t="s">
        <v>57</v>
      </c>
      <c r="B36" s="10" t="s">
        <v>58</v>
      </c>
      <c r="C36" s="9"/>
      <c r="D36" s="116"/>
      <c r="E36" s="103"/>
    </row>
    <row r="37" spans="1:5" ht="12" customHeight="1">
      <c r="A37" s="7" t="s">
        <v>59</v>
      </c>
      <c r="B37" s="10" t="s">
        <v>60</v>
      </c>
      <c r="C37" s="9"/>
      <c r="D37" s="116"/>
      <c r="E37" s="103"/>
    </row>
    <row r="38" spans="1:5" ht="12" customHeight="1">
      <c r="A38" s="7" t="s">
        <v>61</v>
      </c>
      <c r="B38" s="10" t="s">
        <v>62</v>
      </c>
      <c r="C38" s="9"/>
      <c r="D38" s="116"/>
      <c r="E38" s="103"/>
    </row>
    <row r="39" spans="1:5" ht="12" customHeight="1">
      <c r="A39" s="7" t="s">
        <v>11</v>
      </c>
      <c r="B39" s="45" t="s">
        <v>63</v>
      </c>
      <c r="C39" s="46"/>
      <c r="D39" s="115">
        <f>+D41+D42</f>
        <v>842813.77</v>
      </c>
      <c r="E39" s="102">
        <f>+E41+E42</f>
        <v>0</v>
      </c>
    </row>
    <row r="40" spans="1:5" ht="12" customHeight="1">
      <c r="A40" s="7" t="s">
        <v>64</v>
      </c>
      <c r="B40" s="8" t="s">
        <v>65</v>
      </c>
      <c r="C40" s="9"/>
      <c r="D40" s="116"/>
      <c r="E40" s="103"/>
    </row>
    <row r="41" spans="1:5" ht="12" customHeight="1">
      <c r="A41" s="7" t="s">
        <v>66</v>
      </c>
      <c r="B41" s="8" t="s">
        <v>67</v>
      </c>
      <c r="C41" s="9"/>
      <c r="D41" s="116">
        <v>842813.77</v>
      </c>
      <c r="E41" s="103"/>
    </row>
    <row r="42" spans="1:5" ht="12" customHeight="1">
      <c r="A42" s="7">
        <v>186</v>
      </c>
      <c r="B42" s="8" t="s">
        <v>68</v>
      </c>
      <c r="C42" s="9"/>
      <c r="D42" s="116"/>
      <c r="E42" s="103"/>
    </row>
    <row r="43" spans="1:5" ht="12" customHeight="1">
      <c r="A43" s="7" t="s">
        <v>11</v>
      </c>
      <c r="B43" s="45" t="s">
        <v>69</v>
      </c>
      <c r="C43" s="46"/>
      <c r="D43" s="115">
        <f>+D44+D45+D52</f>
        <v>214561.01700000002</v>
      </c>
      <c r="E43" s="102">
        <f>+E44+E45+E52</f>
        <v>0</v>
      </c>
    </row>
    <row r="44" spans="1:5" ht="12" customHeight="1">
      <c r="A44" s="7">
        <v>11</v>
      </c>
      <c r="B44" s="8" t="s">
        <v>70</v>
      </c>
      <c r="C44" s="81"/>
      <c r="D44" s="117">
        <v>46850.110000000066</v>
      </c>
      <c r="E44" s="104"/>
    </row>
    <row r="45" spans="1:5" ht="12" customHeight="1">
      <c r="A45" s="7" t="s">
        <v>11</v>
      </c>
      <c r="B45" s="8" t="s">
        <v>71</v>
      </c>
      <c r="C45" s="81"/>
      <c r="D45" s="118">
        <f>+SUM(D46:D51)</f>
        <v>167710.90699999995</v>
      </c>
      <c r="E45" s="104"/>
    </row>
    <row r="46" spans="1:5" ht="12" customHeight="1">
      <c r="A46" s="7">
        <v>12</v>
      </c>
      <c r="B46" s="8" t="s">
        <v>72</v>
      </c>
      <c r="C46" s="81"/>
      <c r="D46" s="117">
        <v>100009.95699999995</v>
      </c>
      <c r="E46" s="104"/>
    </row>
    <row r="47" spans="1:5" ht="12" customHeight="1">
      <c r="A47" s="7">
        <v>13</v>
      </c>
      <c r="B47" s="8" t="s">
        <v>73</v>
      </c>
      <c r="C47" s="81"/>
      <c r="D47" s="117"/>
      <c r="E47" s="104"/>
    </row>
    <row r="48" spans="1:5" ht="12" customHeight="1">
      <c r="A48" s="7">
        <v>14</v>
      </c>
      <c r="B48" s="8" t="s">
        <v>74</v>
      </c>
      <c r="C48" s="9"/>
      <c r="D48" s="116"/>
      <c r="E48" s="103"/>
    </row>
    <row r="49" spans="1:5" ht="12" customHeight="1">
      <c r="A49" s="7">
        <v>15</v>
      </c>
      <c r="B49" s="8" t="s">
        <v>75</v>
      </c>
      <c r="C49" s="9"/>
      <c r="D49" s="116">
        <v>7956.91</v>
      </c>
      <c r="E49" s="104"/>
    </row>
    <row r="50" spans="1:5" ht="12" customHeight="1">
      <c r="A50" s="7">
        <v>16</v>
      </c>
      <c r="B50" s="8" t="s">
        <v>76</v>
      </c>
      <c r="C50" s="9"/>
      <c r="D50" s="116">
        <v>58.79</v>
      </c>
      <c r="E50" s="103"/>
    </row>
    <row r="51" spans="1:5" ht="12" customHeight="1">
      <c r="A51" s="7">
        <v>17</v>
      </c>
      <c r="B51" s="8" t="s">
        <v>77</v>
      </c>
      <c r="C51" s="9"/>
      <c r="D51" s="116">
        <v>59685.24999999999</v>
      </c>
      <c r="E51" s="103"/>
    </row>
    <row r="52" spans="1:5" ht="12" customHeight="1">
      <c r="A52" s="12" t="s">
        <v>78</v>
      </c>
      <c r="B52" s="8" t="s">
        <v>79</v>
      </c>
      <c r="C52" s="9"/>
      <c r="D52" s="116"/>
      <c r="E52" s="103"/>
    </row>
    <row r="53" spans="1:5" ht="12" customHeight="1">
      <c r="A53" s="12" t="s">
        <v>80</v>
      </c>
      <c r="B53" s="45" t="s">
        <v>81</v>
      </c>
      <c r="C53" s="46"/>
      <c r="D53" s="115"/>
      <c r="E53" s="105"/>
    </row>
    <row r="54" spans="1:5" ht="12" customHeight="1">
      <c r="A54" s="7" t="s">
        <v>11</v>
      </c>
      <c r="B54" s="45" t="s">
        <v>82</v>
      </c>
      <c r="C54" s="48"/>
      <c r="D54" s="115">
        <f>+D55+D56</f>
        <v>147431.93879999997</v>
      </c>
      <c r="E54" s="102">
        <f>+E55+E56</f>
        <v>0</v>
      </c>
    </row>
    <row r="55" spans="1:5" ht="12" customHeight="1">
      <c r="A55" s="7">
        <v>192</v>
      </c>
      <c r="B55" s="8" t="s">
        <v>83</v>
      </c>
      <c r="C55" s="9"/>
      <c r="D55" s="116"/>
      <c r="E55" s="103"/>
    </row>
    <row r="56" spans="1:5" ht="12" customHeight="1">
      <c r="A56" s="12" t="s">
        <v>84</v>
      </c>
      <c r="B56" s="8" t="s">
        <v>85</v>
      </c>
      <c r="C56" s="9"/>
      <c r="D56" s="116">
        <v>147431.93879999997</v>
      </c>
      <c r="E56" s="103"/>
    </row>
    <row r="57" spans="1:5" ht="12" customHeight="1">
      <c r="A57" s="7"/>
      <c r="B57" s="45" t="s">
        <v>86</v>
      </c>
      <c r="C57" s="46"/>
      <c r="D57" s="115">
        <v>68332.4</v>
      </c>
      <c r="E57" s="105"/>
    </row>
    <row r="58" spans="1:9" ht="12" customHeight="1">
      <c r="A58" s="7"/>
      <c r="B58" s="45" t="s">
        <v>87</v>
      </c>
      <c r="C58" s="48"/>
      <c r="D58" s="115">
        <f>+D11+D16+D22+D39+D43+D53+D57+D54</f>
        <v>5830610.6148</v>
      </c>
      <c r="E58" s="102">
        <f>+E11+E16+E22+E39+E43+E53+E57+E54</f>
        <v>0</v>
      </c>
      <c r="G58" s="82"/>
      <c r="H58" s="18"/>
      <c r="I58" s="18"/>
    </row>
    <row r="59" spans="1:5" ht="12" customHeight="1">
      <c r="A59" s="134" t="s">
        <v>88</v>
      </c>
      <c r="B59" s="134"/>
      <c r="C59" s="134"/>
      <c r="D59" s="134"/>
      <c r="E59" s="134"/>
    </row>
    <row r="60" spans="1:5" ht="12" customHeight="1">
      <c r="A60" s="132" t="s">
        <v>5</v>
      </c>
      <c r="B60" s="132" t="s">
        <v>6</v>
      </c>
      <c r="C60" s="132" t="s">
        <v>7</v>
      </c>
      <c r="D60" s="132" t="s">
        <v>8</v>
      </c>
      <c r="E60" s="132"/>
    </row>
    <row r="61" spans="1:5" ht="12" customHeight="1">
      <c r="A61" s="132"/>
      <c r="B61" s="132"/>
      <c r="C61" s="132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14">
        <v>4</v>
      </c>
      <c r="E62" s="6">
        <v>5</v>
      </c>
    </row>
    <row r="63" spans="1:5" ht="12" customHeight="1">
      <c r="A63" s="6" t="s">
        <v>11</v>
      </c>
      <c r="B63" s="45" t="s">
        <v>89</v>
      </c>
      <c r="C63" s="46"/>
      <c r="D63" s="115">
        <f>+D64+D654</f>
        <v>3725823.5199999996</v>
      </c>
      <c r="E63" s="102">
        <f>+E64+E654</f>
        <v>0</v>
      </c>
    </row>
    <row r="64" spans="1:5" ht="12" customHeight="1">
      <c r="A64" s="6">
        <v>900</v>
      </c>
      <c r="B64" s="8" t="s">
        <v>90</v>
      </c>
      <c r="C64" s="9"/>
      <c r="D64" s="116">
        <v>3725823.5199999996</v>
      </c>
      <c r="E64" s="103"/>
    </row>
    <row r="65" spans="1:5" ht="12" customHeight="1">
      <c r="A65" s="6">
        <v>901</v>
      </c>
      <c r="B65" s="8" t="s">
        <v>91</v>
      </c>
      <c r="C65" s="9"/>
      <c r="D65" s="116"/>
      <c r="E65" s="103"/>
    </row>
    <row r="66" spans="1:5" ht="12" customHeight="1">
      <c r="A66" s="6" t="s">
        <v>11</v>
      </c>
      <c r="B66" s="45" t="s">
        <v>92</v>
      </c>
      <c r="C66" s="46"/>
      <c r="D66" s="115">
        <f>+D67+D68+D73+D74+D75</f>
        <v>-2093280.6400000001</v>
      </c>
      <c r="E66" s="102">
        <f>+E67+E68+E73+E74+E75</f>
        <v>0</v>
      </c>
    </row>
    <row r="67" spans="1:5" ht="12" customHeight="1">
      <c r="A67" s="6">
        <v>910</v>
      </c>
      <c r="B67" s="8" t="s">
        <v>93</v>
      </c>
      <c r="C67" s="9"/>
      <c r="D67" s="116"/>
      <c r="E67" s="103"/>
    </row>
    <row r="68" spans="1:5" ht="12" customHeight="1">
      <c r="A68" s="6">
        <v>911</v>
      </c>
      <c r="B68" s="8" t="s">
        <v>94</v>
      </c>
      <c r="C68" s="9"/>
      <c r="D68" s="116"/>
      <c r="E68" s="103"/>
    </row>
    <row r="69" spans="1:5" ht="12" customHeight="1">
      <c r="A69" s="6" t="s">
        <v>11</v>
      </c>
      <c r="B69" s="8" t="s">
        <v>95</v>
      </c>
      <c r="C69" s="9"/>
      <c r="D69" s="116"/>
      <c r="E69" s="103"/>
    </row>
    <row r="70" spans="1:5" ht="12" customHeight="1">
      <c r="A70" s="6" t="s">
        <v>11</v>
      </c>
      <c r="B70" s="8" t="s">
        <v>96</v>
      </c>
      <c r="C70" s="9"/>
      <c r="D70" s="116"/>
      <c r="E70" s="103"/>
    </row>
    <row r="71" spans="1:5" ht="12" customHeight="1">
      <c r="A71" s="6" t="s">
        <v>11</v>
      </c>
      <c r="B71" s="8" t="s">
        <v>97</v>
      </c>
      <c r="C71" s="9"/>
      <c r="D71" s="116"/>
      <c r="E71" s="103"/>
    </row>
    <row r="72" spans="1:5" ht="12" customHeight="1">
      <c r="A72" s="6" t="s">
        <v>11</v>
      </c>
      <c r="B72" s="8" t="s">
        <v>98</v>
      </c>
      <c r="C72" s="9"/>
      <c r="D72" s="116"/>
      <c r="E72" s="103"/>
    </row>
    <row r="73" spans="1:5" ht="12" customHeight="1">
      <c r="A73" s="6">
        <v>919</v>
      </c>
      <c r="B73" s="8" t="s">
        <v>99</v>
      </c>
      <c r="C73" s="9"/>
      <c r="D73" s="116"/>
      <c r="E73" s="103"/>
    </row>
    <row r="74" spans="1:5" ht="12" customHeight="1">
      <c r="A74" s="6" t="s">
        <v>100</v>
      </c>
      <c r="B74" s="8" t="s">
        <v>101</v>
      </c>
      <c r="C74" s="9"/>
      <c r="D74" s="116"/>
      <c r="E74" s="103"/>
    </row>
    <row r="75" spans="1:5" ht="12" customHeight="1">
      <c r="A75" s="6" t="s">
        <v>11</v>
      </c>
      <c r="B75" s="8" t="s">
        <v>102</v>
      </c>
      <c r="C75" s="9"/>
      <c r="D75" s="116">
        <f>+D76+D77</f>
        <v>-2093280.6400000001</v>
      </c>
      <c r="E75" s="103"/>
    </row>
    <row r="76" spans="1:5" ht="12" customHeight="1">
      <c r="A76" s="6" t="s">
        <v>103</v>
      </c>
      <c r="B76" s="8" t="s">
        <v>104</v>
      </c>
      <c r="C76" s="9"/>
      <c r="D76" s="116">
        <v>-2038562.35</v>
      </c>
      <c r="E76" s="103"/>
    </row>
    <row r="77" spans="1:5" ht="12" customHeight="1">
      <c r="A77" s="6" t="s">
        <v>105</v>
      </c>
      <c r="B77" s="8" t="s">
        <v>106</v>
      </c>
      <c r="C77" s="81"/>
      <c r="D77" s="117">
        <v>-54718.29</v>
      </c>
      <c r="E77" s="104"/>
    </row>
    <row r="78" spans="1:5" ht="12" customHeight="1">
      <c r="A78" s="6" t="s">
        <v>11</v>
      </c>
      <c r="B78" s="45" t="s">
        <v>107</v>
      </c>
      <c r="C78" s="46"/>
      <c r="D78" s="115">
        <f>+D79+D86+D91</f>
        <v>3991585.27</v>
      </c>
      <c r="E78" s="102">
        <f>+E79+E86+E91</f>
        <v>0</v>
      </c>
    </row>
    <row r="79" spans="1:5" ht="12" customHeight="1">
      <c r="A79" s="6" t="s">
        <v>11</v>
      </c>
      <c r="B79" s="8" t="s">
        <v>108</v>
      </c>
      <c r="C79" s="9"/>
      <c r="D79" s="116">
        <f>+SUM(D80:D85)</f>
        <v>122670.67000000001</v>
      </c>
      <c r="E79" s="103"/>
    </row>
    <row r="80" spans="1:5" ht="12" customHeight="1">
      <c r="A80" s="6">
        <v>980</v>
      </c>
      <c r="B80" s="8" t="s">
        <v>109</v>
      </c>
      <c r="C80" s="9"/>
      <c r="D80" s="117">
        <v>24756.36</v>
      </c>
      <c r="E80" s="103"/>
    </row>
    <row r="81" spans="1:5" ht="12" customHeight="1">
      <c r="A81" s="6">
        <v>982</v>
      </c>
      <c r="B81" s="8" t="s">
        <v>110</v>
      </c>
      <c r="C81" s="9"/>
      <c r="D81" s="117">
        <v>88783.02</v>
      </c>
      <c r="E81" s="103"/>
    </row>
    <row r="82" spans="1:5" ht="12" customHeight="1">
      <c r="A82" s="6">
        <v>983</v>
      </c>
      <c r="B82" s="8" t="s">
        <v>111</v>
      </c>
      <c r="C82" s="9"/>
      <c r="D82" s="117">
        <v>9131.29</v>
      </c>
      <c r="E82" s="103"/>
    </row>
    <row r="83" spans="1:5" ht="12" customHeight="1">
      <c r="A83" s="6">
        <v>984</v>
      </c>
      <c r="B83" s="8" t="s">
        <v>112</v>
      </c>
      <c r="C83" s="9"/>
      <c r="D83" s="117"/>
      <c r="E83" s="103"/>
    </row>
    <row r="84" spans="1:5" ht="12" customHeight="1">
      <c r="A84" s="6">
        <v>985</v>
      </c>
      <c r="B84" s="8" t="s">
        <v>113</v>
      </c>
      <c r="C84" s="9"/>
      <c r="D84" s="117"/>
      <c r="E84" s="103"/>
    </row>
    <row r="85" spans="1:5" ht="12" customHeight="1">
      <c r="A85" s="15" t="s">
        <v>114</v>
      </c>
      <c r="B85" s="8" t="s">
        <v>115</v>
      </c>
      <c r="C85" s="9"/>
      <c r="D85" s="117"/>
      <c r="E85" s="103"/>
    </row>
    <row r="86" spans="1:5" ht="12" customHeight="1">
      <c r="A86" s="6" t="s">
        <v>11</v>
      </c>
      <c r="B86" s="8" t="s">
        <v>116</v>
      </c>
      <c r="C86" s="9"/>
      <c r="D86" s="116">
        <f>+SUM(D87:D90)</f>
        <v>3868914.6</v>
      </c>
      <c r="E86" s="103"/>
    </row>
    <row r="87" spans="1:5" ht="12" customHeight="1">
      <c r="A87" s="6">
        <v>970</v>
      </c>
      <c r="B87" s="8" t="s">
        <v>117</v>
      </c>
      <c r="C87" s="9"/>
      <c r="D87" s="116">
        <v>3868914.6</v>
      </c>
      <c r="E87" s="103"/>
    </row>
    <row r="88" spans="1:5" ht="12" customHeight="1">
      <c r="A88" s="6">
        <v>971</v>
      </c>
      <c r="B88" s="10" t="s">
        <v>118</v>
      </c>
      <c r="C88" s="9"/>
      <c r="D88" s="116"/>
      <c r="E88" s="103"/>
    </row>
    <row r="89" spans="1:5" ht="12" customHeight="1">
      <c r="A89" s="6">
        <v>972.973</v>
      </c>
      <c r="B89" s="10" t="s">
        <v>119</v>
      </c>
      <c r="C89" s="9"/>
      <c r="D89" s="116"/>
      <c r="E89" s="103"/>
    </row>
    <row r="90" spans="1:5" ht="12" customHeight="1">
      <c r="A90" s="6">
        <v>974</v>
      </c>
      <c r="B90" s="8" t="s">
        <v>120</v>
      </c>
      <c r="C90" s="9"/>
      <c r="D90" s="116"/>
      <c r="E90" s="103"/>
    </row>
    <row r="91" spans="1:5" ht="12" customHeight="1">
      <c r="A91" s="6" t="s">
        <v>11</v>
      </c>
      <c r="B91" s="8" t="s">
        <v>121</v>
      </c>
      <c r="C91" s="9"/>
      <c r="D91" s="116">
        <f>+D92+D93</f>
        <v>0</v>
      </c>
      <c r="E91" s="103"/>
    </row>
    <row r="92" spans="1:5" ht="12" customHeight="1">
      <c r="A92" s="6">
        <v>960</v>
      </c>
      <c r="B92" s="8" t="s">
        <v>122</v>
      </c>
      <c r="C92" s="9"/>
      <c r="D92" s="116"/>
      <c r="E92" s="103"/>
    </row>
    <row r="93" spans="1:5" ht="12" customHeight="1">
      <c r="A93" s="16">
        <v>961962963967</v>
      </c>
      <c r="B93" s="8" t="s">
        <v>123</v>
      </c>
      <c r="C93" s="9"/>
      <c r="D93" s="116"/>
      <c r="E93" s="103"/>
    </row>
    <row r="94" spans="1:5" ht="12" customHeight="1">
      <c r="A94" s="6" t="s">
        <v>11</v>
      </c>
      <c r="B94" s="45" t="s">
        <v>124</v>
      </c>
      <c r="C94" s="46"/>
      <c r="D94" s="115">
        <f>+D95+D96+D97+D98+D99+D100+D101</f>
        <v>175658.67000000007</v>
      </c>
      <c r="E94" s="102">
        <f>+E95+E96+E97+E98+E99+E100+E101</f>
        <v>0</v>
      </c>
    </row>
    <row r="95" spans="1:5" ht="12" customHeight="1">
      <c r="A95" s="6">
        <v>22</v>
      </c>
      <c r="B95" s="8" t="s">
        <v>125</v>
      </c>
      <c r="C95" s="9"/>
      <c r="D95" s="116">
        <v>36269.35</v>
      </c>
      <c r="E95" s="103"/>
    </row>
    <row r="96" spans="1:5" ht="12" customHeight="1">
      <c r="A96" s="6">
        <v>23</v>
      </c>
      <c r="B96" s="8" t="s">
        <v>126</v>
      </c>
      <c r="C96" s="9"/>
      <c r="D96" s="116">
        <v>9609.43</v>
      </c>
      <c r="E96" s="103"/>
    </row>
    <row r="97" spans="1:5" ht="12" customHeight="1">
      <c r="A97" s="6">
        <v>24</v>
      </c>
      <c r="B97" s="8" t="s">
        <v>127</v>
      </c>
      <c r="C97" s="9"/>
      <c r="D97" s="116"/>
      <c r="E97" s="103"/>
    </row>
    <row r="98" spans="1:5" ht="12" customHeight="1">
      <c r="A98" s="6">
        <v>25</v>
      </c>
      <c r="B98" s="8" t="s">
        <v>128</v>
      </c>
      <c r="C98" s="9"/>
      <c r="D98" s="116">
        <v>115970.37</v>
      </c>
      <c r="E98" s="103"/>
    </row>
    <row r="99" spans="1:5" ht="12" customHeight="1">
      <c r="A99" s="6">
        <v>26</v>
      </c>
      <c r="B99" s="8" t="s">
        <v>129</v>
      </c>
      <c r="C99" s="9"/>
      <c r="D99" s="116"/>
      <c r="E99" s="103"/>
    </row>
    <row r="100" spans="1:5" ht="12" customHeight="1">
      <c r="A100" s="6">
        <v>21</v>
      </c>
      <c r="B100" s="8" t="s">
        <v>130</v>
      </c>
      <c r="C100" s="9"/>
      <c r="D100" s="116">
        <v>2605.62000000007</v>
      </c>
      <c r="E100" s="103"/>
    </row>
    <row r="101" spans="1:5" ht="12" customHeight="1">
      <c r="A101" s="6" t="s">
        <v>131</v>
      </c>
      <c r="B101" s="8" t="s">
        <v>132</v>
      </c>
      <c r="C101" s="9"/>
      <c r="D101" s="116">
        <v>11203.9</v>
      </c>
      <c r="E101" s="103"/>
    </row>
    <row r="102" spans="1:5" ht="12" customHeight="1">
      <c r="A102" s="6" t="s">
        <v>11</v>
      </c>
      <c r="B102" s="45" t="s">
        <v>133</v>
      </c>
      <c r="C102" s="46"/>
      <c r="D102" s="115"/>
      <c r="E102" s="105">
        <f>SUM(E103:E106)</f>
        <v>0</v>
      </c>
    </row>
    <row r="103" spans="1:5" ht="12" customHeight="1">
      <c r="A103" s="6">
        <v>950.951</v>
      </c>
      <c r="B103" s="8" t="s">
        <v>134</v>
      </c>
      <c r="C103" s="9"/>
      <c r="D103" s="116"/>
      <c r="E103" s="103"/>
    </row>
    <row r="104" spans="1:5" ht="12" customHeight="1">
      <c r="A104" s="6">
        <v>954</v>
      </c>
      <c r="B104" s="8" t="s">
        <v>135</v>
      </c>
      <c r="C104" s="9"/>
      <c r="D104" s="116"/>
      <c r="E104" s="103"/>
    </row>
    <row r="105" spans="1:5" ht="12" customHeight="1">
      <c r="A105" s="6" t="s">
        <v>136</v>
      </c>
      <c r="B105" s="8" t="s">
        <v>137</v>
      </c>
      <c r="C105" s="9"/>
      <c r="D105" s="116"/>
      <c r="E105" s="103"/>
    </row>
    <row r="106" spans="1:5" ht="12" customHeight="1">
      <c r="A106" s="6">
        <v>957</v>
      </c>
      <c r="B106" s="8" t="s">
        <v>138</v>
      </c>
      <c r="C106" s="9"/>
      <c r="D106" s="116"/>
      <c r="E106" s="103"/>
    </row>
    <row r="107" spans="1:5" ht="12" customHeight="1">
      <c r="A107" s="6">
        <v>969</v>
      </c>
      <c r="B107" s="45" t="s">
        <v>139</v>
      </c>
      <c r="C107" s="46"/>
      <c r="D107" s="115">
        <v>30823.79</v>
      </c>
      <c r="E107" s="105"/>
    </row>
    <row r="108" spans="1:8" ht="12" customHeight="1">
      <c r="A108" s="6" t="s">
        <v>11</v>
      </c>
      <c r="B108" s="45" t="s">
        <v>140</v>
      </c>
      <c r="C108" s="46"/>
      <c r="D108" s="115">
        <f>+D63+D66+D78+D94+D102+D107</f>
        <v>5830610.609999999</v>
      </c>
      <c r="E108" s="102">
        <f>+E63+E66+E78+E94+E102+E107</f>
        <v>0</v>
      </c>
      <c r="G108" s="18"/>
      <c r="H108" s="18"/>
    </row>
    <row r="110" spans="1:2" ht="12.75">
      <c r="A110" s="131" t="s">
        <v>141</v>
      </c>
      <c r="B110" s="131"/>
    </row>
    <row r="111" spans="1:2" ht="5.25" customHeight="1">
      <c r="A111" s="21"/>
      <c r="B111" s="21"/>
    </row>
    <row r="112" spans="1:2" ht="12.75">
      <c r="A112" s="131" t="s">
        <v>142</v>
      </c>
      <c r="B112" s="131"/>
    </row>
    <row r="113" spans="1:2" ht="3.75" customHeight="1">
      <c r="A113" s="19"/>
      <c r="B113" s="20"/>
    </row>
    <row r="114" spans="1:2" ht="12.75">
      <c r="A114" s="131" t="s">
        <v>143</v>
      </c>
      <c r="B114" s="131"/>
    </row>
    <row r="115" spans="1:2" ht="12.75">
      <c r="A115" s="131" t="s">
        <v>358</v>
      </c>
      <c r="B115" s="131"/>
    </row>
  </sheetData>
  <sheetProtection/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4:B114"/>
    <mergeCell ref="A115:B115"/>
    <mergeCell ref="A60:A61"/>
    <mergeCell ref="B60:B61"/>
    <mergeCell ref="C60:C61"/>
    <mergeCell ref="D60:E60"/>
    <mergeCell ref="A110:B110"/>
    <mergeCell ref="A112:B112"/>
  </mergeCells>
  <printOptions/>
  <pageMargins left="0.2362204724409449" right="0.2755905511811024" top="0.15748031496062992" bottom="0.15748031496062992" header="0.17" footer="0.17"/>
  <pageSetup horizontalDpi="600" verticalDpi="600" orientation="landscape" paperSize="9" scale="85" r:id="rId1"/>
  <ignoredErrors>
    <ignoredError sqref="D63 D66:D70 D102:D105 D94 D75 D97 D106 E11:E12 D36:D40 D53 D42 D33:D34 D16 D11 D12:D14 D19:D20 D35 D43 D54:D55 E102:E105 E107:E108 E94 E78 E63 E22 E14 E16 D22:D23 E39:E40 D25:D32 E58 D45 E52:E55 D47:D48 D52 E42:E43 D57:D58 E65:E69 D78:D79 D83:D86 D88:D93 D99 D108" unlockedFormula="1"/>
    <ignoredError sqref="A12: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7">
      <selection activeCell="B131" sqref="B131"/>
    </sheetView>
  </sheetViews>
  <sheetFormatPr defaultColWidth="15.28125" defaultRowHeight="15"/>
  <cols>
    <col min="1" max="1" width="13.421875" style="3" customWidth="1"/>
    <col min="2" max="2" width="59.57421875" style="3" customWidth="1"/>
    <col min="3" max="3" width="12.28125" style="3" customWidth="1"/>
    <col min="4" max="4" width="18.8515625" style="18" customWidth="1"/>
    <col min="5" max="5" width="18.00390625" style="101" customWidth="1"/>
    <col min="6" max="6" width="10.421875" style="3" bestFit="1" customWidth="1"/>
    <col min="7" max="253" width="9.140625" style="3" customWidth="1"/>
    <col min="254" max="16384" width="15.28125" style="3" customWidth="1"/>
  </cols>
  <sheetData>
    <row r="1" spans="1:5" s="66" customFormat="1" ht="12.75">
      <c r="A1" s="65" t="s">
        <v>144</v>
      </c>
      <c r="B1" s="65"/>
      <c r="D1" s="67"/>
      <c r="E1" s="91"/>
    </row>
    <row r="2" spans="1:5" s="66" customFormat="1" ht="12.75">
      <c r="A2" s="65" t="s">
        <v>0</v>
      </c>
      <c r="B2" s="65"/>
      <c r="D2" s="67"/>
      <c r="E2" s="91"/>
    </row>
    <row r="3" spans="1:5" s="66" customFormat="1" ht="12.75">
      <c r="A3" s="65" t="s">
        <v>357</v>
      </c>
      <c r="B3" s="65"/>
      <c r="D3" s="67"/>
      <c r="E3" s="91"/>
    </row>
    <row r="4" spans="1:5" s="66" customFormat="1" ht="12.75">
      <c r="A4" s="65" t="s">
        <v>356</v>
      </c>
      <c r="B4" s="65"/>
      <c r="D4" s="67"/>
      <c r="E4" s="91"/>
    </row>
    <row r="5" spans="1:5" s="66" customFormat="1" ht="12.75">
      <c r="A5" s="138" t="s">
        <v>145</v>
      </c>
      <c r="B5" s="138"/>
      <c r="C5" s="138"/>
      <c r="D5" s="138"/>
      <c r="E5" s="138"/>
    </row>
    <row r="6" spans="1:5" s="66" customFormat="1" ht="12.75">
      <c r="A6" s="139" t="str">
        <f>+'BS'!A6</f>
        <v>od 01.01.2014 do 31.03.2014.</v>
      </c>
      <c r="B6" s="139"/>
      <c r="C6" s="139"/>
      <c r="D6" s="139"/>
      <c r="E6" s="139"/>
    </row>
    <row r="7" spans="1:5" ht="12.75">
      <c r="A7" s="140" t="s">
        <v>5</v>
      </c>
      <c r="B7" s="140"/>
      <c r="C7" s="140" t="s">
        <v>146</v>
      </c>
      <c r="D7" s="141" t="s">
        <v>147</v>
      </c>
      <c r="E7" s="141"/>
    </row>
    <row r="8" spans="1:5" ht="12.75">
      <c r="A8" s="140"/>
      <c r="B8" s="140"/>
      <c r="C8" s="140"/>
      <c r="D8" s="120" t="s">
        <v>9</v>
      </c>
      <c r="E8" s="92" t="s">
        <v>10</v>
      </c>
    </row>
    <row r="9" spans="1:5" ht="12" customHeight="1">
      <c r="A9" s="49">
        <v>1</v>
      </c>
      <c r="B9" s="49">
        <v>2</v>
      </c>
      <c r="C9" s="50">
        <v>3</v>
      </c>
      <c r="D9" s="121">
        <v>4</v>
      </c>
      <c r="E9" s="93">
        <v>5</v>
      </c>
    </row>
    <row r="10" spans="1:5" ht="12" customHeight="1">
      <c r="A10" s="51"/>
      <c r="B10" s="68" t="s">
        <v>148</v>
      </c>
      <c r="C10" s="70"/>
      <c r="D10" s="113">
        <f>+D11+D20</f>
        <v>364137.36</v>
      </c>
      <c r="E10" s="94">
        <f>+E11+E20</f>
        <v>0</v>
      </c>
    </row>
    <row r="11" spans="1:5" ht="12" customHeight="1">
      <c r="A11" s="51"/>
      <c r="B11" s="68" t="s">
        <v>149</v>
      </c>
      <c r="C11" s="70"/>
      <c r="D11" s="113">
        <f>+D12+D13+D14+D15+D16+D17+D18+D19</f>
        <v>364137.36</v>
      </c>
      <c r="E11" s="94">
        <f>+E12+E13+E14+E15+E16+E17+E18+E19</f>
        <v>0</v>
      </c>
    </row>
    <row r="12" spans="1:5" ht="12" customHeight="1">
      <c r="A12" s="51">
        <v>750</v>
      </c>
      <c r="B12" s="53" t="s">
        <v>150</v>
      </c>
      <c r="C12" s="52"/>
      <c r="D12" s="122">
        <v>370558.19</v>
      </c>
      <c r="E12" s="95"/>
    </row>
    <row r="13" spans="1:5" ht="12" customHeight="1">
      <c r="A13" s="51">
        <v>752</v>
      </c>
      <c r="B13" s="53" t="s">
        <v>151</v>
      </c>
      <c r="C13" s="52"/>
      <c r="D13" s="122"/>
      <c r="E13" s="95"/>
    </row>
    <row r="14" spans="1:5" ht="12" customHeight="1">
      <c r="A14" s="51">
        <v>753</v>
      </c>
      <c r="B14" s="53" t="s">
        <v>152</v>
      </c>
      <c r="C14" s="52"/>
      <c r="D14" s="122"/>
      <c r="E14" s="95"/>
    </row>
    <row r="15" spans="1:5" ht="12" customHeight="1">
      <c r="A15" s="51">
        <v>754</v>
      </c>
      <c r="B15" s="53" t="s">
        <v>153</v>
      </c>
      <c r="C15" s="52"/>
      <c r="D15" s="122"/>
      <c r="E15" s="95"/>
    </row>
    <row r="16" spans="1:5" ht="12" customHeight="1">
      <c r="A16" s="51">
        <v>755</v>
      </c>
      <c r="B16" s="53" t="s">
        <v>154</v>
      </c>
      <c r="C16" s="52"/>
      <c r="D16" s="122">
        <v>-10920.38</v>
      </c>
      <c r="E16" s="95"/>
    </row>
    <row r="17" spans="1:5" ht="12" customHeight="1">
      <c r="A17" s="51">
        <v>756</v>
      </c>
      <c r="B17" s="53" t="s">
        <v>155</v>
      </c>
      <c r="C17" s="52"/>
      <c r="D17" s="122">
        <v>4499.55</v>
      </c>
      <c r="E17" s="95"/>
    </row>
    <row r="18" spans="1:5" ht="12" customHeight="1">
      <c r="A18" s="51">
        <v>757</v>
      </c>
      <c r="B18" s="53" t="s">
        <v>156</v>
      </c>
      <c r="C18" s="52"/>
      <c r="D18" s="122"/>
      <c r="E18" s="95"/>
    </row>
    <row r="19" spans="1:5" ht="12" customHeight="1">
      <c r="A19" s="51">
        <v>758</v>
      </c>
      <c r="B19" s="53" t="s">
        <v>157</v>
      </c>
      <c r="C19" s="52"/>
      <c r="D19" s="122"/>
      <c r="E19" s="95"/>
    </row>
    <row r="20" spans="1:5" ht="12" customHeight="1">
      <c r="A20" s="51"/>
      <c r="B20" s="68" t="s">
        <v>158</v>
      </c>
      <c r="C20" s="70"/>
      <c r="D20" s="113">
        <f>SUM(D21:D24)</f>
        <v>0</v>
      </c>
      <c r="E20" s="94">
        <f>SUM(E21:E24)</f>
        <v>0</v>
      </c>
    </row>
    <row r="21" spans="1:5" ht="12" customHeight="1">
      <c r="A21" s="51">
        <v>760</v>
      </c>
      <c r="B21" s="53" t="s">
        <v>159</v>
      </c>
      <c r="C21" s="52"/>
      <c r="D21" s="122"/>
      <c r="E21" s="95"/>
    </row>
    <row r="22" spans="1:5" ht="12" customHeight="1">
      <c r="A22" s="51">
        <v>764</v>
      </c>
      <c r="B22" s="53" t="s">
        <v>160</v>
      </c>
      <c r="C22" s="52"/>
      <c r="D22" s="122"/>
      <c r="E22" s="95"/>
    </row>
    <row r="23" spans="1:5" ht="12" customHeight="1">
      <c r="A23" s="51">
        <v>768</v>
      </c>
      <c r="B23" s="53" t="s">
        <v>161</v>
      </c>
      <c r="C23" s="52"/>
      <c r="D23" s="122"/>
      <c r="E23" s="95"/>
    </row>
    <row r="24" spans="1:5" ht="12" customHeight="1">
      <c r="A24" s="51">
        <v>769</v>
      </c>
      <c r="B24" s="53" t="s">
        <v>162</v>
      </c>
      <c r="C24" s="52"/>
      <c r="D24" s="122"/>
      <c r="E24" s="95"/>
    </row>
    <row r="25" spans="1:5" ht="12" customHeight="1">
      <c r="A25" s="51"/>
      <c r="B25" s="68" t="s">
        <v>163</v>
      </c>
      <c r="C25" s="70"/>
      <c r="D25" s="113">
        <f>+D26+D37+D43</f>
        <v>300145.3996763352</v>
      </c>
      <c r="E25" s="94">
        <f>+E26+E37+E43</f>
        <v>0</v>
      </c>
    </row>
    <row r="26" spans="1:5" ht="12" customHeight="1">
      <c r="A26" s="51"/>
      <c r="B26" s="68" t="s">
        <v>164</v>
      </c>
      <c r="C26" s="70"/>
      <c r="D26" s="113">
        <f>+D27+D28+D29+D30+D31+D32+D33+D34+D35+D36</f>
        <v>67548.3196763352</v>
      </c>
      <c r="E26" s="94">
        <f>+E27+E28+E29+E30+E31+E32+E33+E34+E35+E36</f>
        <v>0</v>
      </c>
    </row>
    <row r="27" spans="1:5" ht="12" customHeight="1">
      <c r="A27" s="51">
        <v>400</v>
      </c>
      <c r="B27" s="53" t="s">
        <v>165</v>
      </c>
      <c r="C27" s="52"/>
      <c r="D27" s="123">
        <v>40674.7</v>
      </c>
      <c r="E27" s="96"/>
    </row>
    <row r="28" spans="1:5" ht="12" customHeight="1">
      <c r="A28" s="51"/>
      <c r="B28" s="53" t="s">
        <v>166</v>
      </c>
      <c r="C28" s="86"/>
      <c r="D28" s="123">
        <v>923.9196763352027</v>
      </c>
      <c r="E28" s="96"/>
    </row>
    <row r="29" spans="1:5" ht="12" customHeight="1">
      <c r="A29" s="51">
        <v>402</v>
      </c>
      <c r="B29" s="53" t="s">
        <v>167</v>
      </c>
      <c r="C29" s="86"/>
      <c r="D29" s="123"/>
      <c r="E29" s="96"/>
    </row>
    <row r="30" spans="1:5" ht="12" customHeight="1">
      <c r="A30" s="51">
        <v>403</v>
      </c>
      <c r="B30" s="53" t="s">
        <v>168</v>
      </c>
      <c r="C30" s="86"/>
      <c r="D30" s="123"/>
      <c r="E30" s="96"/>
    </row>
    <row r="31" spans="1:5" ht="12" customHeight="1">
      <c r="A31" s="51">
        <v>404</v>
      </c>
      <c r="B31" s="53" t="s">
        <v>169</v>
      </c>
      <c r="C31" s="86"/>
      <c r="D31" s="123"/>
      <c r="E31" s="96"/>
    </row>
    <row r="32" spans="1:5" ht="12" customHeight="1">
      <c r="A32" s="51">
        <v>405</v>
      </c>
      <c r="B32" s="53" t="s">
        <v>170</v>
      </c>
      <c r="C32" s="52"/>
      <c r="D32" s="123">
        <v>25089.510000000002</v>
      </c>
      <c r="E32" s="96"/>
    </row>
    <row r="33" spans="1:5" ht="12" customHeight="1">
      <c r="A33" s="51">
        <v>406</v>
      </c>
      <c r="B33" s="53" t="s">
        <v>171</v>
      </c>
      <c r="C33" s="52"/>
      <c r="D33" s="123"/>
      <c r="E33" s="96"/>
    </row>
    <row r="34" spans="1:5" ht="12" customHeight="1">
      <c r="A34" s="51">
        <v>407</v>
      </c>
      <c r="B34" s="53" t="s">
        <v>172</v>
      </c>
      <c r="C34" s="52"/>
      <c r="D34" s="122">
        <v>860.19</v>
      </c>
      <c r="E34" s="95"/>
    </row>
    <row r="35" spans="1:5" ht="12" customHeight="1">
      <c r="A35" s="51">
        <v>408</v>
      </c>
      <c r="B35" s="53" t="s">
        <v>173</v>
      </c>
      <c r="C35" s="52"/>
      <c r="D35" s="122"/>
      <c r="E35" s="95"/>
    </row>
    <row r="36" spans="1:5" ht="12" customHeight="1">
      <c r="A36" s="51">
        <v>409</v>
      </c>
      <c r="B36" s="53" t="s">
        <v>174</v>
      </c>
      <c r="C36" s="52"/>
      <c r="D36" s="122"/>
      <c r="E36" s="95"/>
    </row>
    <row r="37" spans="1:5" ht="12" customHeight="1">
      <c r="A37" s="51"/>
      <c r="B37" s="68" t="s">
        <v>175</v>
      </c>
      <c r="C37" s="70"/>
      <c r="D37" s="113">
        <f>+D38+D39+D40+D41+D42</f>
        <v>200192.16</v>
      </c>
      <c r="E37" s="94">
        <f>+E38+E39+E40+E41+E42</f>
        <v>0</v>
      </c>
    </row>
    <row r="38" spans="1:5" ht="12" customHeight="1">
      <c r="A38" s="51" t="s">
        <v>176</v>
      </c>
      <c r="B38" s="53" t="s">
        <v>177</v>
      </c>
      <c r="C38" s="52"/>
      <c r="D38" s="122"/>
      <c r="E38" s="95"/>
    </row>
    <row r="39" spans="1:5" ht="12" customHeight="1">
      <c r="A39" s="51" t="s">
        <v>178</v>
      </c>
      <c r="B39" s="53" t="s">
        <v>179</v>
      </c>
      <c r="C39" s="52"/>
      <c r="D39" s="122">
        <v>200192.16</v>
      </c>
      <c r="E39" s="95"/>
    </row>
    <row r="40" spans="1:5" ht="12" customHeight="1">
      <c r="A40" s="51">
        <v>415</v>
      </c>
      <c r="B40" s="53" t="s">
        <v>180</v>
      </c>
      <c r="C40" s="52"/>
      <c r="D40" s="122"/>
      <c r="E40" s="95"/>
    </row>
    <row r="41" spans="1:5" ht="12" customHeight="1">
      <c r="A41" s="51">
        <v>416.417</v>
      </c>
      <c r="B41" s="53" t="s">
        <v>181</v>
      </c>
      <c r="C41" s="52"/>
      <c r="D41" s="122"/>
      <c r="E41" s="95"/>
    </row>
    <row r="42" spans="1:5" ht="12" customHeight="1">
      <c r="A42" s="51">
        <v>418.419</v>
      </c>
      <c r="B42" s="53" t="s">
        <v>182</v>
      </c>
      <c r="C42" s="52"/>
      <c r="D42" s="122"/>
      <c r="E42" s="95"/>
    </row>
    <row r="43" spans="1:5" ht="12" customHeight="1">
      <c r="A43" s="51"/>
      <c r="B43" s="68" t="s">
        <v>183</v>
      </c>
      <c r="C43" s="70"/>
      <c r="D43" s="113">
        <f>+D44+D45+D46+D47+D48+D49+D50+D51+D52</f>
        <v>32404.92</v>
      </c>
      <c r="E43" s="94">
        <f>+E44+E45+E46+E47+E48+E49+E50+E51+E52</f>
        <v>0</v>
      </c>
    </row>
    <row r="44" spans="1:5" ht="12" customHeight="1">
      <c r="A44" s="51">
        <v>420</v>
      </c>
      <c r="B44" s="53" t="s">
        <v>184</v>
      </c>
      <c r="C44" s="52"/>
      <c r="D44" s="122"/>
      <c r="E44" s="95"/>
    </row>
    <row r="45" spans="1:5" ht="12" customHeight="1">
      <c r="A45" s="51">
        <v>421</v>
      </c>
      <c r="B45" s="53" t="s">
        <v>185</v>
      </c>
      <c r="C45" s="52"/>
      <c r="D45" s="122"/>
      <c r="E45" s="95"/>
    </row>
    <row r="46" spans="1:5" ht="12" customHeight="1">
      <c r="A46" s="84">
        <v>422</v>
      </c>
      <c r="B46" s="85" t="s">
        <v>186</v>
      </c>
      <c r="C46" s="86"/>
      <c r="D46" s="123"/>
      <c r="E46" s="96"/>
    </row>
    <row r="47" spans="1:5" ht="12" customHeight="1">
      <c r="A47" s="84">
        <v>423</v>
      </c>
      <c r="B47" s="85" t="s">
        <v>187</v>
      </c>
      <c r="C47" s="86"/>
      <c r="D47" s="123">
        <v>4712.1</v>
      </c>
      <c r="E47" s="96"/>
    </row>
    <row r="48" spans="1:5" ht="12" customHeight="1">
      <c r="A48" s="84">
        <v>424</v>
      </c>
      <c r="B48" s="85" t="s">
        <v>188</v>
      </c>
      <c r="C48" s="86"/>
      <c r="D48" s="123">
        <v>8383.8</v>
      </c>
      <c r="E48" s="119"/>
    </row>
    <row r="49" spans="1:5" ht="12" customHeight="1">
      <c r="A49" s="84">
        <v>429</v>
      </c>
      <c r="B49" s="85" t="s">
        <v>189</v>
      </c>
      <c r="C49" s="86"/>
      <c r="D49" s="123">
        <v>19309.02</v>
      </c>
      <c r="E49" s="96"/>
    </row>
    <row r="50" spans="1:5" ht="12" customHeight="1">
      <c r="A50" s="84">
        <v>460</v>
      </c>
      <c r="B50" s="85" t="s">
        <v>190</v>
      </c>
      <c r="C50" s="86"/>
      <c r="D50" s="123"/>
      <c r="E50" s="96"/>
    </row>
    <row r="51" spans="1:5" ht="12" customHeight="1">
      <c r="A51" s="84">
        <v>463</v>
      </c>
      <c r="B51" s="85" t="s">
        <v>191</v>
      </c>
      <c r="C51" s="86"/>
      <c r="D51" s="123"/>
      <c r="E51" s="96"/>
    </row>
    <row r="52" spans="1:5" ht="12" customHeight="1">
      <c r="A52" s="84">
        <v>462.469</v>
      </c>
      <c r="B52" s="85" t="s">
        <v>192</v>
      </c>
      <c r="C52" s="86"/>
      <c r="D52" s="123"/>
      <c r="E52" s="96"/>
    </row>
    <row r="53" spans="1:5" ht="12" customHeight="1">
      <c r="A53" s="51"/>
      <c r="B53" s="68" t="s">
        <v>193</v>
      </c>
      <c r="C53" s="70"/>
      <c r="D53" s="113">
        <f>+D10-D25</f>
        <v>63991.96032366477</v>
      </c>
      <c r="E53" s="94"/>
    </row>
    <row r="54" spans="1:5" ht="12" customHeight="1">
      <c r="A54" s="51"/>
      <c r="B54" s="68" t="s">
        <v>194</v>
      </c>
      <c r="C54" s="70"/>
      <c r="D54" s="113">
        <f>+D55-D56+D57+D58+D62+D67+D74-D75</f>
        <v>189060.94722985008</v>
      </c>
      <c r="E54" s="94"/>
    </row>
    <row r="55" spans="1:5" ht="12" customHeight="1">
      <c r="A55" s="51"/>
      <c r="B55" s="68" t="s">
        <v>195</v>
      </c>
      <c r="C55" s="70"/>
      <c r="D55" s="113">
        <v>124276.26722985008</v>
      </c>
      <c r="E55" s="94"/>
    </row>
    <row r="56" spans="1:5" ht="12" customHeight="1">
      <c r="A56" s="51"/>
      <c r="B56" s="68" t="s">
        <v>196</v>
      </c>
      <c r="C56" s="70"/>
      <c r="D56" s="113"/>
      <c r="E56" s="94"/>
    </row>
    <row r="57" spans="1:5" ht="12" customHeight="1">
      <c r="A57" s="51"/>
      <c r="B57" s="68" t="s">
        <v>197</v>
      </c>
      <c r="C57" s="70"/>
      <c r="D57" s="113">
        <v>4373.2</v>
      </c>
      <c r="E57" s="94"/>
    </row>
    <row r="58" spans="1:5" ht="12" customHeight="1">
      <c r="A58" s="50"/>
      <c r="B58" s="68" t="s">
        <v>198</v>
      </c>
      <c r="C58" s="70"/>
      <c r="D58" s="113">
        <f>+D59+D60+D61</f>
        <v>62513.76</v>
      </c>
      <c r="E58" s="94"/>
    </row>
    <row r="59" spans="1:5" ht="12" customHeight="1">
      <c r="A59" s="51"/>
      <c r="B59" s="53" t="s">
        <v>199</v>
      </c>
      <c r="C59" s="86"/>
      <c r="D59" s="123">
        <v>36183.79</v>
      </c>
      <c r="E59" s="96"/>
    </row>
    <row r="60" spans="1:5" ht="12" customHeight="1">
      <c r="A60" s="51"/>
      <c r="B60" s="53" t="s">
        <v>200</v>
      </c>
      <c r="C60" s="86"/>
      <c r="D60" s="123">
        <v>25841.54</v>
      </c>
      <c r="E60" s="96"/>
    </row>
    <row r="61" spans="1:5" ht="12" customHeight="1">
      <c r="A61" s="51"/>
      <c r="B61" s="53" t="s">
        <v>201</v>
      </c>
      <c r="C61" s="86"/>
      <c r="D61" s="123">
        <v>488.43</v>
      </c>
      <c r="E61" s="96"/>
    </row>
    <row r="62" spans="1:5" ht="12" customHeight="1">
      <c r="A62" s="50"/>
      <c r="B62" s="68" t="s">
        <v>202</v>
      </c>
      <c r="C62" s="70"/>
      <c r="D62" s="113">
        <f>+D63+D64+D65+D66</f>
        <v>454.03</v>
      </c>
      <c r="E62" s="94"/>
    </row>
    <row r="63" spans="1:5" ht="12" customHeight="1">
      <c r="A63" s="51"/>
      <c r="B63" s="53" t="s">
        <v>203</v>
      </c>
      <c r="C63" s="86"/>
      <c r="D63" s="123"/>
      <c r="E63" s="96"/>
    </row>
    <row r="64" spans="1:5" ht="12" customHeight="1">
      <c r="A64" s="51"/>
      <c r="B64" s="53" t="s">
        <v>204</v>
      </c>
      <c r="C64" s="86"/>
      <c r="D64" s="123"/>
      <c r="E64" s="96"/>
    </row>
    <row r="65" spans="1:5" ht="12" customHeight="1">
      <c r="A65" s="51"/>
      <c r="B65" s="53" t="s">
        <v>205</v>
      </c>
      <c r="C65" s="86"/>
      <c r="D65" s="123">
        <v>454.03</v>
      </c>
      <c r="E65" s="96"/>
    </row>
    <row r="66" spans="1:5" ht="12" customHeight="1">
      <c r="A66" s="51"/>
      <c r="B66" s="53" t="s">
        <v>206</v>
      </c>
      <c r="C66" s="86"/>
      <c r="D66" s="123"/>
      <c r="E66" s="96"/>
    </row>
    <row r="67" spans="1:5" ht="12" customHeight="1">
      <c r="A67" s="50"/>
      <c r="B67" s="68" t="s">
        <v>207</v>
      </c>
      <c r="C67" s="70"/>
      <c r="D67" s="113">
        <f>+D68+D69+D70+D71+D72+D73</f>
        <v>15655.129999999997</v>
      </c>
      <c r="E67" s="94"/>
    </row>
    <row r="68" spans="1:5" ht="12" customHeight="1">
      <c r="A68" s="51"/>
      <c r="B68" s="53" t="s">
        <v>208</v>
      </c>
      <c r="C68" s="86"/>
      <c r="D68" s="123">
        <v>5774.26</v>
      </c>
      <c r="E68" s="96"/>
    </row>
    <row r="69" spans="1:5" ht="12" customHeight="1">
      <c r="A69" s="51"/>
      <c r="B69" s="53" t="s">
        <v>209</v>
      </c>
      <c r="C69" s="86"/>
      <c r="D69" s="123"/>
      <c r="E69" s="96"/>
    </row>
    <row r="70" spans="1:5" ht="12" customHeight="1">
      <c r="A70" s="51"/>
      <c r="B70" s="53" t="s">
        <v>210</v>
      </c>
      <c r="C70" s="86"/>
      <c r="D70" s="123">
        <v>4976.57</v>
      </c>
      <c r="E70" s="96"/>
    </row>
    <row r="71" spans="1:5" ht="12" customHeight="1">
      <c r="A71" s="51"/>
      <c r="B71" s="53" t="s">
        <v>211</v>
      </c>
      <c r="C71" s="86"/>
      <c r="D71" s="123">
        <v>294.13</v>
      </c>
      <c r="E71" s="96"/>
    </row>
    <row r="72" spans="1:6" ht="12" customHeight="1">
      <c r="A72" s="51"/>
      <c r="B72" s="53" t="s">
        <v>212</v>
      </c>
      <c r="C72" s="86"/>
      <c r="D72" s="123"/>
      <c r="E72" s="96"/>
      <c r="F72" s="18"/>
    </row>
    <row r="73" spans="1:5" ht="12" customHeight="1">
      <c r="A73" s="51"/>
      <c r="B73" s="53" t="s">
        <v>213</v>
      </c>
      <c r="C73" s="86"/>
      <c r="D73" s="123">
        <f>4610.44-0.27</f>
        <v>4610.169999999999</v>
      </c>
      <c r="E73" s="96"/>
    </row>
    <row r="74" spans="1:6" ht="12" customHeight="1">
      <c r="A74" s="51"/>
      <c r="B74" s="68" t="s">
        <v>214</v>
      </c>
      <c r="C74" s="70"/>
      <c r="D74" s="113">
        <v>665.85</v>
      </c>
      <c r="E74" s="94"/>
      <c r="F74" s="18"/>
    </row>
    <row r="75" spans="1:5" ht="12" customHeight="1">
      <c r="A75" s="51">
        <v>706</v>
      </c>
      <c r="B75" s="68" t="s">
        <v>215</v>
      </c>
      <c r="C75" s="70"/>
      <c r="D75" s="113">
        <v>18877.29</v>
      </c>
      <c r="E75" s="94"/>
    </row>
    <row r="76" spans="1:5" ht="12" customHeight="1">
      <c r="A76" s="51"/>
      <c r="B76" s="68" t="s">
        <v>216</v>
      </c>
      <c r="C76" s="70"/>
      <c r="D76" s="113">
        <f>+D53-D54</f>
        <v>-125068.98690618531</v>
      </c>
      <c r="E76" s="94"/>
    </row>
    <row r="77" spans="1:5" ht="12" customHeight="1">
      <c r="A77" s="51"/>
      <c r="B77" s="68" t="s">
        <v>217</v>
      </c>
      <c r="C77" s="70"/>
      <c r="D77" s="113">
        <f>+D92+D109</f>
        <v>67791.55</v>
      </c>
      <c r="E77" s="94"/>
    </row>
    <row r="78" spans="1:5" ht="12" customHeight="1">
      <c r="A78" s="51"/>
      <c r="B78" s="68" t="s">
        <v>218</v>
      </c>
      <c r="C78" s="70"/>
      <c r="D78" s="113">
        <f>+D79+D80+D81+D82+D83+D84</f>
        <v>57421.47</v>
      </c>
      <c r="E78" s="94"/>
    </row>
    <row r="79" spans="1:5" ht="12" customHeight="1">
      <c r="A79" s="51">
        <v>770</v>
      </c>
      <c r="B79" s="53" t="s">
        <v>219</v>
      </c>
      <c r="C79" s="86"/>
      <c r="D79" s="123">
        <v>57421.47</v>
      </c>
      <c r="E79" s="96"/>
    </row>
    <row r="80" spans="1:5" ht="12" customHeight="1">
      <c r="A80" s="51">
        <v>771</v>
      </c>
      <c r="B80" s="53" t="s">
        <v>220</v>
      </c>
      <c r="C80" s="86"/>
      <c r="D80" s="123"/>
      <c r="E80" s="96"/>
    </row>
    <row r="81" spans="1:5" ht="12" customHeight="1">
      <c r="A81" s="51">
        <v>772</v>
      </c>
      <c r="B81" s="53" t="s">
        <v>221</v>
      </c>
      <c r="C81" s="86"/>
      <c r="D81" s="123"/>
      <c r="E81" s="96"/>
    </row>
    <row r="82" spans="1:5" ht="12" customHeight="1">
      <c r="A82" s="51">
        <v>774</v>
      </c>
      <c r="B82" s="53" t="s">
        <v>222</v>
      </c>
      <c r="C82" s="86"/>
      <c r="D82" s="123"/>
      <c r="E82" s="96"/>
    </row>
    <row r="83" spans="1:5" ht="12" customHeight="1">
      <c r="A83" s="51">
        <v>775</v>
      </c>
      <c r="B83" s="53" t="s">
        <v>223</v>
      </c>
      <c r="C83" s="86"/>
      <c r="D83" s="123"/>
      <c r="E83" s="96"/>
    </row>
    <row r="84" spans="1:5" ht="12" customHeight="1">
      <c r="A84" s="54" t="s">
        <v>224</v>
      </c>
      <c r="B84" s="53" t="s">
        <v>225</v>
      </c>
      <c r="C84" s="52"/>
      <c r="D84" s="122"/>
      <c r="E84" s="95"/>
    </row>
    <row r="85" spans="1:5" ht="12" customHeight="1">
      <c r="A85" s="51"/>
      <c r="B85" s="68" t="s">
        <v>226</v>
      </c>
      <c r="C85" s="70"/>
      <c r="D85" s="113">
        <f>+D90</f>
        <v>540</v>
      </c>
      <c r="E85" s="94"/>
    </row>
    <row r="86" spans="1:5" ht="12" customHeight="1">
      <c r="A86" s="51">
        <v>730</v>
      </c>
      <c r="B86" s="53" t="s">
        <v>227</v>
      </c>
      <c r="C86" s="52"/>
      <c r="D86" s="122"/>
      <c r="E86" s="95"/>
    </row>
    <row r="87" spans="1:5" ht="12" customHeight="1">
      <c r="A87" s="51">
        <v>732</v>
      </c>
      <c r="B87" s="53" t="s">
        <v>228</v>
      </c>
      <c r="C87" s="52"/>
      <c r="D87" s="122"/>
      <c r="E87" s="95"/>
    </row>
    <row r="88" spans="1:5" ht="12" customHeight="1">
      <c r="A88" s="51">
        <v>734</v>
      </c>
      <c r="B88" s="53" t="s">
        <v>229</v>
      </c>
      <c r="C88" s="52"/>
      <c r="D88" s="122"/>
      <c r="E88" s="95"/>
    </row>
    <row r="89" spans="1:5" ht="12" customHeight="1">
      <c r="A89" s="51">
        <v>735</v>
      </c>
      <c r="B89" s="53" t="s">
        <v>230</v>
      </c>
      <c r="C89" s="52"/>
      <c r="D89" s="122"/>
      <c r="E89" s="95"/>
    </row>
    <row r="90" spans="1:5" ht="12" customHeight="1">
      <c r="A90" s="54" t="s">
        <v>231</v>
      </c>
      <c r="B90" s="53" t="s">
        <v>232</v>
      </c>
      <c r="C90" s="52"/>
      <c r="D90" s="122">
        <v>540</v>
      </c>
      <c r="E90" s="95"/>
    </row>
    <row r="91" spans="1:5" ht="12" customHeight="1">
      <c r="A91" s="54" t="s">
        <v>233</v>
      </c>
      <c r="B91" s="53" t="s">
        <v>234</v>
      </c>
      <c r="C91" s="52"/>
      <c r="D91" s="122"/>
      <c r="E91" s="95"/>
    </row>
    <row r="92" spans="1:5" ht="12" customHeight="1">
      <c r="A92" s="51"/>
      <c r="B92" s="68" t="s">
        <v>235</v>
      </c>
      <c r="C92" s="70"/>
      <c r="D92" s="113">
        <f>+D78-D85</f>
        <v>56881.47</v>
      </c>
      <c r="E92" s="94"/>
    </row>
    <row r="93" spans="1:5" ht="12" customHeight="1">
      <c r="A93" s="51"/>
      <c r="B93" s="68" t="s">
        <v>236</v>
      </c>
      <c r="C93" s="69"/>
      <c r="D93" s="124">
        <f>+SUM(D94:D100)</f>
        <v>10910.08</v>
      </c>
      <c r="E93" s="97"/>
    </row>
    <row r="94" spans="1:5" ht="12" customHeight="1">
      <c r="A94" s="51">
        <v>770</v>
      </c>
      <c r="B94" s="71" t="s">
        <v>237</v>
      </c>
      <c r="C94" s="52"/>
      <c r="D94" s="123">
        <v>10910.08</v>
      </c>
      <c r="E94" s="119"/>
    </row>
    <row r="95" spans="1:5" ht="12" customHeight="1">
      <c r="A95" s="51">
        <v>772</v>
      </c>
      <c r="B95" s="53" t="s">
        <v>238</v>
      </c>
      <c r="C95" s="52"/>
      <c r="D95" s="123"/>
      <c r="E95" s="96"/>
    </row>
    <row r="96" spans="1:5" ht="12" customHeight="1">
      <c r="A96" s="55">
        <v>771774</v>
      </c>
      <c r="B96" s="53" t="s">
        <v>239</v>
      </c>
      <c r="C96" s="52"/>
      <c r="D96" s="123"/>
      <c r="E96" s="96"/>
    </row>
    <row r="97" spans="1:5" ht="12" customHeight="1">
      <c r="A97" s="51">
        <v>773</v>
      </c>
      <c r="B97" s="53" t="s">
        <v>240</v>
      </c>
      <c r="C97" s="52"/>
      <c r="D97" s="123"/>
      <c r="E97" s="96"/>
    </row>
    <row r="98" spans="1:5" ht="12" customHeight="1">
      <c r="A98" s="54" t="s">
        <v>241</v>
      </c>
      <c r="B98" s="53" t="s">
        <v>242</v>
      </c>
      <c r="C98" s="52"/>
      <c r="D98" s="123"/>
      <c r="E98" s="96"/>
    </row>
    <row r="99" spans="1:5" ht="12" customHeight="1">
      <c r="A99" s="51" t="s">
        <v>243</v>
      </c>
      <c r="B99" s="53" t="s">
        <v>244</v>
      </c>
      <c r="C99" s="52"/>
      <c r="D99" s="122"/>
      <c r="E99" s="95"/>
    </row>
    <row r="100" spans="1:5" ht="12" customHeight="1">
      <c r="A100" s="54" t="s">
        <v>245</v>
      </c>
      <c r="B100" s="53" t="s">
        <v>246</v>
      </c>
      <c r="C100" s="52"/>
      <c r="D100" s="125"/>
      <c r="E100" s="98"/>
    </row>
    <row r="101" spans="1:5" ht="12" customHeight="1">
      <c r="A101" s="51"/>
      <c r="B101" s="68" t="s">
        <v>247</v>
      </c>
      <c r="C101" s="70"/>
      <c r="D101" s="113">
        <f>+SUM(D102:D108)</f>
        <v>0</v>
      </c>
      <c r="E101" s="94"/>
    </row>
    <row r="102" spans="1:5" ht="12" customHeight="1">
      <c r="A102" s="51">
        <v>730</v>
      </c>
      <c r="B102" s="53" t="s">
        <v>248</v>
      </c>
      <c r="C102" s="52"/>
      <c r="D102" s="122"/>
      <c r="E102" s="95"/>
    </row>
    <row r="103" spans="1:5" ht="12" customHeight="1">
      <c r="A103" s="51">
        <v>732</v>
      </c>
      <c r="B103" s="53" t="s">
        <v>249</v>
      </c>
      <c r="C103" s="52"/>
      <c r="D103" s="122"/>
      <c r="E103" s="95"/>
    </row>
    <row r="104" spans="1:5" ht="12" customHeight="1">
      <c r="A104" s="51">
        <v>734</v>
      </c>
      <c r="B104" s="53" t="s">
        <v>250</v>
      </c>
      <c r="C104" s="52"/>
      <c r="D104" s="122"/>
      <c r="E104" s="95"/>
    </row>
    <row r="105" spans="1:5" ht="12" customHeight="1">
      <c r="A105" s="54" t="s">
        <v>251</v>
      </c>
      <c r="B105" s="53" t="s">
        <v>252</v>
      </c>
      <c r="C105" s="52"/>
      <c r="D105" s="122"/>
      <c r="E105" s="95"/>
    </row>
    <row r="106" spans="1:5" ht="12" customHeight="1">
      <c r="A106" s="54" t="s">
        <v>253</v>
      </c>
      <c r="B106" s="53" t="s">
        <v>254</v>
      </c>
      <c r="C106" s="52"/>
      <c r="D106" s="122"/>
      <c r="E106" s="95"/>
    </row>
    <row r="107" spans="1:5" ht="12" customHeight="1">
      <c r="A107" s="55">
        <v>745746747</v>
      </c>
      <c r="B107" s="53" t="s">
        <v>255</v>
      </c>
      <c r="C107" s="52"/>
      <c r="D107" s="122"/>
      <c r="E107" s="95"/>
    </row>
    <row r="108" spans="1:5" ht="12" customHeight="1">
      <c r="A108" s="55">
        <v>748749</v>
      </c>
      <c r="B108" s="53" t="s">
        <v>256</v>
      </c>
      <c r="C108" s="52"/>
      <c r="D108" s="123"/>
      <c r="E108" s="96"/>
    </row>
    <row r="109" spans="1:5" ht="12" customHeight="1">
      <c r="A109" s="51"/>
      <c r="B109" s="68" t="s">
        <v>257</v>
      </c>
      <c r="C109" s="70"/>
      <c r="D109" s="113">
        <f>+D93-D101</f>
        <v>10910.08</v>
      </c>
      <c r="E109" s="94"/>
    </row>
    <row r="110" spans="1:6" ht="12" customHeight="1">
      <c r="A110" s="51"/>
      <c r="B110" s="68" t="s">
        <v>258</v>
      </c>
      <c r="C110" s="70"/>
      <c r="D110" s="113">
        <f>+D76+D77</f>
        <v>-57277.43690618531</v>
      </c>
      <c r="E110" s="94"/>
      <c r="F110" s="18"/>
    </row>
    <row r="111" spans="1:5" ht="12" customHeight="1">
      <c r="A111" s="51"/>
      <c r="B111" s="68" t="s">
        <v>259</v>
      </c>
      <c r="C111" s="70"/>
      <c r="D111" s="113">
        <f>+D112+D113</f>
        <v>0</v>
      </c>
      <c r="E111" s="94"/>
    </row>
    <row r="112" spans="1:5" ht="12" customHeight="1">
      <c r="A112" s="51">
        <v>820</v>
      </c>
      <c r="B112" s="53" t="s">
        <v>260</v>
      </c>
      <c r="C112" s="52"/>
      <c r="D112" s="122"/>
      <c r="E112" s="95"/>
    </row>
    <row r="113" spans="1:5" ht="12" customHeight="1">
      <c r="A113" s="51">
        <v>823</v>
      </c>
      <c r="B113" s="53" t="s">
        <v>261</v>
      </c>
      <c r="C113" s="52"/>
      <c r="D113" s="122"/>
      <c r="E113" s="95"/>
    </row>
    <row r="114" spans="1:5" ht="12" customHeight="1">
      <c r="A114" s="51"/>
      <c r="B114" s="68" t="s">
        <v>262</v>
      </c>
      <c r="C114" s="70"/>
      <c r="D114" s="113">
        <f>+D110</f>
        <v>-57277.43690618531</v>
      </c>
      <c r="E114" s="94"/>
    </row>
    <row r="115" spans="1:5" ht="12" customHeight="1">
      <c r="A115" s="51"/>
      <c r="B115" s="68" t="s">
        <v>263</v>
      </c>
      <c r="C115" s="70"/>
      <c r="D115" s="113">
        <f>+D116</f>
        <v>0</v>
      </c>
      <c r="E115" s="94"/>
    </row>
    <row r="116" spans="1:5" ht="12" customHeight="1">
      <c r="A116" s="54" t="s">
        <v>264</v>
      </c>
      <c r="B116" s="53" t="s">
        <v>265</v>
      </c>
      <c r="C116" s="52"/>
      <c r="D116" s="122"/>
      <c r="E116" s="95"/>
    </row>
    <row r="117" spans="1:5" ht="12" customHeight="1">
      <c r="A117" s="51"/>
      <c r="B117" s="68" t="s">
        <v>266</v>
      </c>
      <c r="C117" s="70"/>
      <c r="D117" s="113"/>
      <c r="E117" s="94"/>
    </row>
    <row r="118" spans="1:5" ht="12.75">
      <c r="A118" s="56"/>
      <c r="B118" s="57"/>
      <c r="C118" s="58"/>
      <c r="D118" s="126"/>
      <c r="E118" s="99"/>
    </row>
    <row r="119" spans="1:5" s="20" customFormat="1" ht="12.75">
      <c r="A119" s="59" t="s">
        <v>267</v>
      </c>
      <c r="B119" s="60"/>
      <c r="C119" s="137"/>
      <c r="D119" s="137"/>
      <c r="E119" s="100"/>
    </row>
    <row r="120" spans="1:2" ht="12.75">
      <c r="A120" s="59" t="s">
        <v>360</v>
      </c>
      <c r="B120" s="59" t="s">
        <v>361</v>
      </c>
    </row>
    <row r="121" spans="1:3" ht="12.75">
      <c r="A121" s="59"/>
      <c r="B121" s="59"/>
      <c r="C121" s="61"/>
    </row>
    <row r="122" spans="1:2" ht="12.75">
      <c r="A122" s="62" t="s">
        <v>268</v>
      </c>
      <c r="B122" s="62"/>
    </row>
    <row r="123" spans="1:3" ht="12.75">
      <c r="A123" s="63" t="s">
        <v>269</v>
      </c>
      <c r="B123" s="83">
        <v>41749</v>
      </c>
      <c r="C123" s="64"/>
    </row>
  </sheetData>
  <sheetProtection/>
  <mergeCells count="7">
    <mergeCell ref="C119:D119"/>
    <mergeCell ref="A5:E5"/>
    <mergeCell ref="A6:E6"/>
    <mergeCell ref="A7:A8"/>
    <mergeCell ref="B7:B8"/>
    <mergeCell ref="C7:C8"/>
    <mergeCell ref="D7:E7"/>
  </mergeCells>
  <printOptions/>
  <pageMargins left="0.21" right="0.17" top="0.17" bottom="0.17" header="0.3" footer="0.3"/>
  <pageSetup horizontalDpi="600" verticalDpi="600" orientation="landscape" paperSize="9" r:id="rId1"/>
  <ignoredErrors>
    <ignoredError sqref="D102:D107 D95:D99 D116:D117 D112:D114 D110:D111 D115 D43 D44:D46 D36:D38 D56 D91 D80:D89 D78 D67 D62 D52 D40:D42 D29:D31 D21:D23 D11 D10 D13:D15 D25:D26 D53:D54 D72 D93 D58 E10:E11 D76:D77 E13:E15 E18:E21 D18:D20 E25:E26 E36:E38 E40:E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20.140625" style="18" customWidth="1"/>
    <col min="5" max="5" width="21.57421875" style="3" customWidth="1"/>
    <col min="6" max="16384" width="9.140625" style="3" customWidth="1"/>
  </cols>
  <sheetData>
    <row r="1" spans="1:5" s="66" customFormat="1" ht="12.75">
      <c r="A1" s="65" t="s">
        <v>144</v>
      </c>
      <c r="B1" s="65"/>
      <c r="C1" s="65"/>
      <c r="D1" s="72"/>
      <c r="E1" s="65"/>
    </row>
    <row r="2" spans="1:5" s="66" customFormat="1" ht="12.75">
      <c r="A2" s="65" t="s">
        <v>0</v>
      </c>
      <c r="B2" s="65"/>
      <c r="C2" s="65"/>
      <c r="D2" s="72"/>
      <c r="E2" s="65"/>
    </row>
    <row r="3" spans="1:5" s="66" customFormat="1" ht="12.75">
      <c r="A3" s="65" t="s">
        <v>1</v>
      </c>
      <c r="B3" s="65"/>
      <c r="C3" s="65"/>
      <c r="D3" s="72"/>
      <c r="E3" s="65"/>
    </row>
    <row r="4" spans="1:5" s="66" customFormat="1" ht="12.75">
      <c r="A4" s="65" t="s">
        <v>270</v>
      </c>
      <c r="B4" s="65"/>
      <c r="C4" s="65"/>
      <c r="D4" s="72"/>
      <c r="E4" s="65"/>
    </row>
    <row r="5" spans="1:5" s="66" customFormat="1" ht="12.75">
      <c r="A5" s="142" t="s">
        <v>271</v>
      </c>
      <c r="B5" s="142"/>
      <c r="C5" s="142"/>
      <c r="D5" s="142"/>
      <c r="E5" s="142"/>
    </row>
    <row r="6" spans="1:5" s="66" customFormat="1" ht="12.75">
      <c r="A6" s="143" t="str">
        <f>+'BS'!A6</f>
        <v>od 01.01.2014 do 31.03.2014.</v>
      </c>
      <c r="B6" s="143"/>
      <c r="C6" s="143"/>
      <c r="D6" s="143"/>
      <c r="E6" s="143"/>
    </row>
    <row r="7" spans="1:5" ht="12.75">
      <c r="A7" s="144"/>
      <c r="B7" s="144" t="s">
        <v>6</v>
      </c>
      <c r="C7" s="144" t="s">
        <v>146</v>
      </c>
      <c r="D7" s="144" t="s">
        <v>147</v>
      </c>
      <c r="E7" s="144"/>
    </row>
    <row r="8" spans="1:5" ht="12.75">
      <c r="A8" s="144"/>
      <c r="B8" s="144"/>
      <c r="C8" s="144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22">
        <v>3</v>
      </c>
      <c r="E9" s="24">
        <v>4</v>
      </c>
    </row>
    <row r="10" spans="1:5" ht="12" customHeight="1">
      <c r="A10" s="23" t="s">
        <v>272</v>
      </c>
      <c r="B10" s="68" t="s">
        <v>273</v>
      </c>
      <c r="C10" s="75"/>
      <c r="D10" s="113"/>
      <c r="E10" s="106"/>
    </row>
    <row r="11" spans="1:5" ht="12" customHeight="1">
      <c r="A11" s="26">
        <v>1</v>
      </c>
      <c r="B11" s="76" t="s">
        <v>274</v>
      </c>
      <c r="C11" s="70"/>
      <c r="D11" s="113">
        <f>+D12+D14</f>
        <v>387041.19999999995</v>
      </c>
      <c r="E11" s="94"/>
    </row>
    <row r="12" spans="1:5" ht="12" customHeight="1">
      <c r="A12" s="28"/>
      <c r="B12" s="29" t="s">
        <v>275</v>
      </c>
      <c r="C12" s="27"/>
      <c r="D12" s="127">
        <v>387041.19999999995</v>
      </c>
      <c r="E12" s="107"/>
    </row>
    <row r="13" spans="1:5" ht="12" customHeight="1">
      <c r="A13" s="28"/>
      <c r="B13" s="30" t="s">
        <v>276</v>
      </c>
      <c r="C13" s="27"/>
      <c r="D13" s="127"/>
      <c r="E13" s="107"/>
    </row>
    <row r="14" spans="1:5" ht="12" customHeight="1">
      <c r="A14" s="28"/>
      <c r="B14" s="30" t="s">
        <v>277</v>
      </c>
      <c r="C14" s="27"/>
      <c r="D14" s="127"/>
      <c r="E14" s="107"/>
    </row>
    <row r="15" spans="1:5" ht="12" customHeight="1">
      <c r="A15" s="28"/>
      <c r="B15" s="30" t="s">
        <v>278</v>
      </c>
      <c r="C15" s="27"/>
      <c r="D15" s="127"/>
      <c r="E15" s="107"/>
    </row>
    <row r="16" spans="1:5" ht="12" customHeight="1">
      <c r="A16" s="26">
        <v>2</v>
      </c>
      <c r="B16" s="76" t="s">
        <v>279</v>
      </c>
      <c r="C16" s="70"/>
      <c r="D16" s="113">
        <f>+SUM(D17:D24)</f>
        <v>224103.98000000004</v>
      </c>
      <c r="E16" s="112"/>
    </row>
    <row r="17" spans="1:5" ht="12" customHeight="1">
      <c r="A17" s="31"/>
      <c r="B17" s="29" t="s">
        <v>280</v>
      </c>
      <c r="C17" s="27"/>
      <c r="D17" s="127">
        <v>41035.22</v>
      </c>
      <c r="E17" s="107"/>
    </row>
    <row r="18" spans="1:5" ht="12" customHeight="1">
      <c r="A18" s="31"/>
      <c r="B18" s="29" t="s">
        <v>281</v>
      </c>
      <c r="C18" s="27"/>
      <c r="D18" s="127"/>
      <c r="E18" s="107"/>
    </row>
    <row r="19" spans="1:5" ht="12" customHeight="1">
      <c r="A19" s="31"/>
      <c r="B19" s="29" t="s">
        <v>282</v>
      </c>
      <c r="C19" s="27"/>
      <c r="D19" s="128">
        <v>123109.99</v>
      </c>
      <c r="E19" s="108"/>
    </row>
    <row r="20" spans="1:5" ht="12" customHeight="1">
      <c r="A20" s="31"/>
      <c r="B20" s="29" t="s">
        <v>283</v>
      </c>
      <c r="C20" s="27"/>
      <c r="D20" s="128"/>
      <c r="E20" s="108"/>
    </row>
    <row r="21" spans="1:5" ht="12" customHeight="1">
      <c r="A21" s="31"/>
      <c r="B21" s="29" t="s">
        <v>284</v>
      </c>
      <c r="C21" s="27"/>
      <c r="D21" s="128">
        <v>10416.64</v>
      </c>
      <c r="E21" s="108"/>
    </row>
    <row r="22" spans="1:5" ht="12" customHeight="1">
      <c r="A22" s="31"/>
      <c r="B22" s="29" t="s">
        <v>285</v>
      </c>
      <c r="C22" s="27"/>
      <c r="D22" s="128">
        <v>16979.98</v>
      </c>
      <c r="E22" s="108"/>
    </row>
    <row r="23" spans="1:5" ht="12" customHeight="1">
      <c r="A23" s="31"/>
      <c r="B23" s="29" t="s">
        <v>286</v>
      </c>
      <c r="C23" s="27"/>
      <c r="D23" s="128">
        <v>32562.15</v>
      </c>
      <c r="E23" s="108"/>
    </row>
    <row r="24" spans="1:5" ht="12" customHeight="1">
      <c r="A24" s="31"/>
      <c r="B24" s="29" t="s">
        <v>287</v>
      </c>
      <c r="C24" s="27"/>
      <c r="D24" s="128"/>
      <c r="E24" s="108"/>
    </row>
    <row r="25" spans="1:5" ht="12" customHeight="1">
      <c r="A25" s="26">
        <v>3</v>
      </c>
      <c r="B25" s="76" t="s">
        <v>288</v>
      </c>
      <c r="C25" s="70"/>
      <c r="D25" s="113">
        <f>+D11-D16</f>
        <v>162937.2199999999</v>
      </c>
      <c r="E25" s="94"/>
    </row>
    <row r="26" spans="1:5" ht="12" customHeight="1">
      <c r="A26" s="23" t="s">
        <v>289</v>
      </c>
      <c r="B26" s="68" t="s">
        <v>290</v>
      </c>
      <c r="C26" s="70"/>
      <c r="D26" s="113"/>
      <c r="E26" s="94"/>
    </row>
    <row r="27" spans="1:5" ht="12" customHeight="1">
      <c r="A27" s="26">
        <v>1</v>
      </c>
      <c r="B27" s="76" t="s">
        <v>291</v>
      </c>
      <c r="C27" s="70"/>
      <c r="D27" s="113">
        <f>SUM(D28:D32)</f>
        <v>140457.89</v>
      </c>
      <c r="E27" s="94"/>
    </row>
    <row r="28" spans="1:5" ht="12" customHeight="1">
      <c r="A28" s="28"/>
      <c r="B28" s="30" t="s">
        <v>292</v>
      </c>
      <c r="C28" s="27"/>
      <c r="D28" s="127"/>
      <c r="E28" s="107"/>
    </row>
    <row r="29" spans="1:5" ht="12" customHeight="1">
      <c r="A29" s="28"/>
      <c r="B29" s="30" t="s">
        <v>293</v>
      </c>
      <c r="C29" s="27"/>
      <c r="D29" s="127">
        <v>1457.89</v>
      </c>
      <c r="E29" s="107"/>
    </row>
    <row r="30" spans="1:5" ht="12" customHeight="1">
      <c r="A30" s="28"/>
      <c r="B30" s="30" t="s">
        <v>294</v>
      </c>
      <c r="C30" s="27"/>
      <c r="D30" s="127"/>
      <c r="E30" s="107"/>
    </row>
    <row r="31" spans="1:5" ht="12" customHeight="1">
      <c r="A31" s="28"/>
      <c r="B31" s="29" t="s">
        <v>295</v>
      </c>
      <c r="C31" s="27"/>
      <c r="D31" s="127"/>
      <c r="E31" s="107"/>
    </row>
    <row r="32" spans="1:5" ht="12" customHeight="1">
      <c r="A32" s="28"/>
      <c r="B32" s="29" t="s">
        <v>296</v>
      </c>
      <c r="C32" s="27"/>
      <c r="D32" s="127">
        <v>139000</v>
      </c>
      <c r="E32" s="107"/>
    </row>
    <row r="33" spans="1:5" ht="12" customHeight="1">
      <c r="A33" s="26">
        <v>2</v>
      </c>
      <c r="B33" s="76" t="s">
        <v>297</v>
      </c>
      <c r="C33" s="70"/>
      <c r="D33" s="113">
        <f>SUM(D34:D41)</f>
        <v>300540</v>
      </c>
      <c r="E33" s="94"/>
    </row>
    <row r="34" spans="1:5" ht="12" customHeight="1">
      <c r="A34" s="28"/>
      <c r="B34" s="29" t="s">
        <v>298</v>
      </c>
      <c r="C34" s="27"/>
      <c r="D34" s="127"/>
      <c r="E34" s="107"/>
    </row>
    <row r="35" spans="1:5" ht="12" customHeight="1">
      <c r="A35" s="28"/>
      <c r="B35" s="29" t="s">
        <v>299</v>
      </c>
      <c r="C35" s="27"/>
      <c r="D35" s="127"/>
      <c r="E35" s="107"/>
    </row>
    <row r="36" spans="1:5" ht="12" customHeight="1">
      <c r="A36" s="28"/>
      <c r="B36" s="29" t="s">
        <v>300</v>
      </c>
      <c r="C36" s="27"/>
      <c r="D36" s="127"/>
      <c r="E36" s="107"/>
    </row>
    <row r="37" spans="1:5" ht="12" customHeight="1">
      <c r="A37" s="28"/>
      <c r="B37" s="29" t="s">
        <v>301</v>
      </c>
      <c r="C37" s="27"/>
      <c r="D37" s="127"/>
      <c r="E37" s="107"/>
    </row>
    <row r="38" spans="1:5" ht="12" customHeight="1">
      <c r="A38" s="28"/>
      <c r="B38" s="29" t="s">
        <v>302</v>
      </c>
      <c r="C38" s="27"/>
      <c r="D38" s="127"/>
      <c r="E38" s="107"/>
    </row>
    <row r="39" spans="1:5" ht="12" customHeight="1">
      <c r="A39" s="28"/>
      <c r="B39" s="29" t="s">
        <v>303</v>
      </c>
      <c r="C39" s="27"/>
      <c r="D39" s="127"/>
      <c r="E39" s="107"/>
    </row>
    <row r="40" spans="1:5" ht="12" customHeight="1">
      <c r="A40" s="28"/>
      <c r="B40" s="29" t="s">
        <v>304</v>
      </c>
      <c r="C40" s="27"/>
      <c r="D40" s="127"/>
      <c r="E40" s="107"/>
    </row>
    <row r="41" spans="1:5" ht="12" customHeight="1">
      <c r="A41" s="28"/>
      <c r="B41" s="29" t="s">
        <v>305</v>
      </c>
      <c r="C41" s="27"/>
      <c r="D41" s="127">
        <v>300540</v>
      </c>
      <c r="E41" s="107"/>
    </row>
    <row r="42" spans="1:5" ht="12" customHeight="1">
      <c r="A42" s="26">
        <v>3</v>
      </c>
      <c r="B42" s="76" t="s">
        <v>306</v>
      </c>
      <c r="C42" s="70"/>
      <c r="D42" s="113">
        <f>+D27-D33</f>
        <v>-160082.11</v>
      </c>
      <c r="E42" s="94"/>
    </row>
    <row r="43" spans="1:5" ht="12" customHeight="1">
      <c r="A43" s="23" t="s">
        <v>307</v>
      </c>
      <c r="B43" s="68" t="s">
        <v>308</v>
      </c>
      <c r="C43" s="70"/>
      <c r="D43" s="113"/>
      <c r="E43" s="94"/>
    </row>
    <row r="44" spans="1:5" ht="12" customHeight="1">
      <c r="A44" s="26">
        <v>1</v>
      </c>
      <c r="B44" s="76" t="s">
        <v>309</v>
      </c>
      <c r="C44" s="70"/>
      <c r="D44" s="113">
        <f>SUM(D45:D48)</f>
        <v>0</v>
      </c>
      <c r="E44" s="94"/>
    </row>
    <row r="45" spans="1:5" ht="12" customHeight="1">
      <c r="A45" s="28"/>
      <c r="B45" s="29" t="s">
        <v>310</v>
      </c>
      <c r="C45" s="27"/>
      <c r="D45" s="127">
        <v>0</v>
      </c>
      <c r="E45" s="107"/>
    </row>
    <row r="46" spans="1:5" ht="12" customHeight="1">
      <c r="A46" s="28"/>
      <c r="B46" s="29" t="s">
        <v>311</v>
      </c>
      <c r="C46" s="27"/>
      <c r="D46" s="127"/>
      <c r="E46" s="107"/>
    </row>
    <row r="47" spans="1:5" ht="12" customHeight="1">
      <c r="A47" s="28"/>
      <c r="B47" s="29" t="s">
        <v>312</v>
      </c>
      <c r="C47" s="27"/>
      <c r="D47" s="127"/>
      <c r="E47" s="107"/>
    </row>
    <row r="48" spans="1:5" ht="12" customHeight="1">
      <c r="A48" s="28"/>
      <c r="B48" s="29" t="s">
        <v>313</v>
      </c>
      <c r="C48" s="27"/>
      <c r="D48" s="127"/>
      <c r="E48" s="107"/>
    </row>
    <row r="49" spans="1:5" ht="12" customHeight="1">
      <c r="A49" s="26">
        <v>2</v>
      </c>
      <c r="B49" s="77" t="s">
        <v>314</v>
      </c>
      <c r="C49" s="70"/>
      <c r="D49" s="113">
        <f>+D52</f>
        <v>0</v>
      </c>
      <c r="E49" s="94"/>
    </row>
    <row r="50" spans="1:5" ht="12" customHeight="1">
      <c r="A50" s="28"/>
      <c r="B50" s="71" t="s">
        <v>315</v>
      </c>
      <c r="C50" s="78"/>
      <c r="D50" s="129"/>
      <c r="E50" s="109"/>
    </row>
    <row r="51" spans="1:5" ht="12" customHeight="1">
      <c r="A51" s="28"/>
      <c r="B51" s="29" t="s">
        <v>316</v>
      </c>
      <c r="C51" s="27"/>
      <c r="D51" s="127"/>
      <c r="E51" s="107"/>
    </row>
    <row r="52" spans="1:5" ht="12" customHeight="1">
      <c r="A52" s="28"/>
      <c r="B52" s="29" t="s">
        <v>317</v>
      </c>
      <c r="C52" s="27"/>
      <c r="D52" s="127"/>
      <c r="E52" s="107"/>
    </row>
    <row r="53" spans="1:5" ht="12" customHeight="1">
      <c r="A53" s="28"/>
      <c r="B53" s="29" t="s">
        <v>318</v>
      </c>
      <c r="C53" s="27"/>
      <c r="D53" s="127"/>
      <c r="E53" s="107"/>
    </row>
    <row r="54" spans="1:5" ht="12" customHeight="1">
      <c r="A54" s="26">
        <v>3</v>
      </c>
      <c r="B54" s="73" t="s">
        <v>319</v>
      </c>
      <c r="C54" s="74"/>
      <c r="D54" s="113">
        <v>0</v>
      </c>
      <c r="E54" s="94"/>
    </row>
    <row r="55" spans="1:5" ht="12" customHeight="1">
      <c r="A55" s="30"/>
      <c r="B55" s="30"/>
      <c r="C55" s="27"/>
      <c r="D55" s="127"/>
      <c r="E55" s="107"/>
    </row>
    <row r="56" spans="1:5" ht="12" customHeight="1">
      <c r="A56" s="24" t="s">
        <v>320</v>
      </c>
      <c r="B56" s="79" t="s">
        <v>321</v>
      </c>
      <c r="C56" s="74"/>
      <c r="D56" s="113">
        <f>+D54+D42+D25</f>
        <v>2855.109999999928</v>
      </c>
      <c r="E56" s="94"/>
    </row>
    <row r="57" spans="1:6" ht="12" customHeight="1">
      <c r="A57" s="30"/>
      <c r="B57" s="30"/>
      <c r="C57" s="27"/>
      <c r="D57" s="127"/>
      <c r="E57" s="107"/>
      <c r="F57" s="80"/>
    </row>
    <row r="58" spans="1:6" ht="12" customHeight="1">
      <c r="A58" s="30"/>
      <c r="B58" s="79" t="s">
        <v>322</v>
      </c>
      <c r="C58" s="74"/>
      <c r="D58" s="113">
        <v>43995.00000000023</v>
      </c>
      <c r="E58" s="94"/>
      <c r="F58" s="80"/>
    </row>
    <row r="59" spans="1:6" ht="12" customHeight="1">
      <c r="A59" s="30"/>
      <c r="B59" s="79" t="s">
        <v>323</v>
      </c>
      <c r="C59" s="74"/>
      <c r="D59" s="130">
        <f>+D56+D58</f>
        <v>46850.11000000016</v>
      </c>
      <c r="E59" s="110"/>
      <c r="F59" s="80"/>
    </row>
    <row r="60" spans="1:5" ht="12" customHeight="1">
      <c r="A60" s="32"/>
      <c r="B60" s="32"/>
      <c r="C60" s="32"/>
      <c r="D60" s="33"/>
      <c r="E60" s="32"/>
    </row>
    <row r="61" spans="1:5" ht="12" customHeight="1">
      <c r="A61" s="34" t="s">
        <v>141</v>
      </c>
      <c r="B61" s="35"/>
      <c r="C61" s="34"/>
      <c r="D61" s="33"/>
      <c r="E61" s="32"/>
    </row>
    <row r="62" spans="1:5" ht="12" customHeight="1">
      <c r="A62" s="34"/>
      <c r="B62" s="35"/>
      <c r="C62" s="34"/>
      <c r="D62" s="33"/>
      <c r="E62" s="32"/>
    </row>
    <row r="63" spans="1:7" ht="12" customHeight="1">
      <c r="A63" s="34" t="s">
        <v>142</v>
      </c>
      <c r="B63" s="35"/>
      <c r="C63" s="34"/>
      <c r="D63" s="33"/>
      <c r="E63" s="33"/>
      <c r="F63" s="36"/>
      <c r="G63" s="36"/>
    </row>
    <row r="64" spans="1:5" ht="12" customHeight="1">
      <c r="A64" s="37"/>
      <c r="B64" s="34"/>
      <c r="C64" s="34"/>
      <c r="D64" s="33"/>
      <c r="E64" s="32"/>
    </row>
    <row r="65" spans="1:5" ht="12" customHeight="1">
      <c r="A65" s="38" t="s">
        <v>268</v>
      </c>
      <c r="B65" s="34"/>
      <c r="C65" s="34"/>
      <c r="D65" s="33"/>
      <c r="E65" s="32"/>
    </row>
    <row r="66" spans="1:5" ht="12" customHeight="1">
      <c r="A66" s="38"/>
      <c r="B66" s="34"/>
      <c r="C66" s="34"/>
      <c r="D66" s="33"/>
      <c r="E66" s="32"/>
    </row>
    <row r="67" spans="1:5" ht="12" customHeight="1">
      <c r="A67" s="39" t="s">
        <v>324</v>
      </c>
      <c r="B67" s="90">
        <v>41749</v>
      </c>
      <c r="C67" s="40"/>
      <c r="D67" s="33"/>
      <c r="E67" s="32"/>
    </row>
  </sheetData>
  <sheetProtection/>
  <mergeCells count="6">
    <mergeCell ref="A5:E5"/>
    <mergeCell ref="A6:E6"/>
    <mergeCell ref="A7:A8"/>
    <mergeCell ref="B7:B8"/>
    <mergeCell ref="C7:C8"/>
    <mergeCell ref="D7:E7"/>
  </mergeCells>
  <printOptions/>
  <pageMargins left="0.3" right="0.17" top="0.17" bottom="0.19" header="0.31496062992125984" footer="0.31496062992125984"/>
  <pageSetup horizontalDpi="600" verticalDpi="600" orientation="landscape" paperSize="9" r:id="rId1"/>
  <ignoredErrors>
    <ignoredError sqref="D11 D16 D25:D27 D33 D42:D44 D55 D57 D46:D5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A40" sqref="A40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66" customFormat="1" ht="12.75">
      <c r="A1" s="65" t="s">
        <v>144</v>
      </c>
      <c r="B1" s="72"/>
      <c r="C1" s="72"/>
      <c r="D1" s="67"/>
      <c r="E1" s="67"/>
      <c r="F1" s="67"/>
      <c r="G1" s="67"/>
      <c r="H1" s="67"/>
      <c r="I1" s="67"/>
      <c r="J1" s="67"/>
      <c r="K1" s="67"/>
    </row>
    <row r="2" spans="1:11" s="66" customFormat="1" ht="12.75">
      <c r="A2" s="65" t="s">
        <v>0</v>
      </c>
      <c r="B2" s="72"/>
      <c r="C2" s="72"/>
      <c r="D2" s="67"/>
      <c r="E2" s="67"/>
      <c r="F2" s="67"/>
      <c r="G2" s="67"/>
      <c r="H2" s="67"/>
      <c r="I2" s="67"/>
      <c r="J2" s="67"/>
      <c r="K2" s="67"/>
    </row>
    <row r="3" spans="1:11" s="66" customFormat="1" ht="12.75">
      <c r="A3" s="65" t="s">
        <v>1</v>
      </c>
      <c r="B3" s="72"/>
      <c r="C3" s="72"/>
      <c r="D3" s="67"/>
      <c r="E3" s="67"/>
      <c r="F3" s="67"/>
      <c r="G3" s="67"/>
      <c r="H3" s="67"/>
      <c r="I3" s="67"/>
      <c r="J3" s="67"/>
      <c r="K3" s="67"/>
    </row>
    <row r="4" spans="1:11" s="66" customFormat="1" ht="12.75">
      <c r="A4" s="65" t="s">
        <v>2</v>
      </c>
      <c r="B4" s="72"/>
      <c r="C4" s="72"/>
      <c r="D4" s="67"/>
      <c r="E4" s="67"/>
      <c r="F4" s="67"/>
      <c r="G4" s="67"/>
      <c r="H4" s="67"/>
      <c r="I4" s="67"/>
      <c r="J4" s="67"/>
      <c r="K4" s="67"/>
    </row>
    <row r="5" spans="1:11" s="66" customFormat="1" ht="12.75">
      <c r="A5" s="138" t="s">
        <v>325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66" customFormat="1" ht="12.75">
      <c r="A6" s="139" t="str">
        <f>+'BS'!A6</f>
        <v>od 01.01.2014 do 31.03.2014.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62.25" customHeight="1">
      <c r="A7" s="41" t="s">
        <v>326</v>
      </c>
      <c r="B7" s="42" t="s">
        <v>327</v>
      </c>
      <c r="C7" s="42" t="s">
        <v>328</v>
      </c>
      <c r="D7" s="42" t="s">
        <v>329</v>
      </c>
      <c r="E7" s="42" t="s">
        <v>330</v>
      </c>
      <c r="F7" s="42" t="s">
        <v>331</v>
      </c>
      <c r="G7" s="42" t="s">
        <v>332</v>
      </c>
      <c r="H7" s="42" t="s">
        <v>333</v>
      </c>
      <c r="I7" s="42" t="s">
        <v>334</v>
      </c>
      <c r="J7" s="42" t="s">
        <v>335</v>
      </c>
      <c r="K7" s="42" t="s">
        <v>336</v>
      </c>
    </row>
    <row r="8" spans="1:11" ht="12" customHeight="1">
      <c r="A8" s="25" t="s">
        <v>337</v>
      </c>
      <c r="B8" s="107">
        <v>3225811.52</v>
      </c>
      <c r="C8" s="107"/>
      <c r="D8" s="107"/>
      <c r="E8" s="107"/>
      <c r="F8" s="107"/>
      <c r="G8" s="107"/>
      <c r="H8" s="107"/>
      <c r="I8" s="107"/>
      <c r="J8" s="107">
        <v>-1481746.52</v>
      </c>
      <c r="K8" s="107">
        <v>1744064.9999999998</v>
      </c>
    </row>
    <row r="9" spans="1:11" ht="12" customHeight="1">
      <c r="A9" s="29" t="s">
        <v>338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" customHeight="1">
      <c r="A10" s="29" t="s">
        <v>339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12" customHeight="1">
      <c r="A11" s="29" t="s">
        <v>340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2" customHeight="1">
      <c r="A12" s="29" t="s">
        <v>341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2" customHeight="1">
      <c r="A13" s="29" t="s">
        <v>342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2" customHeight="1">
      <c r="A14" s="29" t="s">
        <v>343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2" customHeight="1">
      <c r="A15" s="29" t="s">
        <v>344</v>
      </c>
      <c r="B15" s="107"/>
      <c r="C15" s="107"/>
      <c r="D15" s="107"/>
      <c r="E15" s="107"/>
      <c r="F15" s="107"/>
      <c r="G15" s="107"/>
      <c r="H15" s="107"/>
      <c r="I15" s="107"/>
      <c r="J15" s="107">
        <v>-556816.82</v>
      </c>
      <c r="K15" s="107">
        <v>-556816.82</v>
      </c>
    </row>
    <row r="16" spans="1:11" ht="12" customHeight="1">
      <c r="A16" s="29" t="s">
        <v>345</v>
      </c>
      <c r="B16" s="107">
        <v>500012</v>
      </c>
      <c r="C16" s="107"/>
      <c r="D16" s="107"/>
      <c r="E16" s="107"/>
      <c r="F16" s="107"/>
      <c r="G16" s="107"/>
      <c r="H16" s="107"/>
      <c r="I16" s="107"/>
      <c r="J16" s="107"/>
      <c r="K16" s="107">
        <v>500012</v>
      </c>
    </row>
    <row r="17" spans="1:11" ht="12" customHeight="1">
      <c r="A17" s="29" t="s">
        <v>346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2" customHeight="1">
      <c r="A18" s="29" t="s">
        <v>347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2" customHeight="1">
      <c r="A19" s="25" t="s">
        <v>348</v>
      </c>
      <c r="B19" s="107">
        <v>3725823.52</v>
      </c>
      <c r="C19" s="107"/>
      <c r="D19" s="107"/>
      <c r="E19" s="107"/>
      <c r="F19" s="107"/>
      <c r="G19" s="107"/>
      <c r="H19" s="107"/>
      <c r="I19" s="107"/>
      <c r="J19" s="107">
        <v>-2038563.3399999999</v>
      </c>
      <c r="K19" s="107">
        <v>1687260.1799999997</v>
      </c>
    </row>
    <row r="20" spans="1:11" ht="12" customHeight="1">
      <c r="A20" s="43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ht="12" customHeight="1">
      <c r="A21" s="43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ht="12" customHeight="1">
      <c r="A22" s="25" t="s">
        <v>349</v>
      </c>
      <c r="B22" s="107">
        <f>+B19</f>
        <v>3725823.52</v>
      </c>
      <c r="C22" s="107"/>
      <c r="D22" s="107"/>
      <c r="E22" s="107"/>
      <c r="F22" s="107"/>
      <c r="G22" s="107"/>
      <c r="H22" s="107"/>
      <c r="I22" s="107"/>
      <c r="J22" s="107">
        <f>+J19</f>
        <v>-2038563.3399999999</v>
      </c>
      <c r="K22" s="107">
        <f>+K19</f>
        <v>1687260.1799999997</v>
      </c>
    </row>
    <row r="23" spans="1:11" ht="12" customHeight="1">
      <c r="A23" s="29" t="s">
        <v>350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ht="12" customHeight="1">
      <c r="A24" s="29" t="s">
        <v>339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29" t="s">
        <v>340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ht="12" customHeight="1">
      <c r="A26" s="29" t="s">
        <v>351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29" t="s">
        <v>342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12" customHeight="1">
      <c r="A28" s="29" t="s">
        <v>352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2" customHeight="1">
      <c r="A29" s="29" t="s">
        <v>353</v>
      </c>
      <c r="B29" s="107"/>
      <c r="C29" s="107"/>
      <c r="D29" s="107"/>
      <c r="E29" s="107"/>
      <c r="F29" s="107"/>
      <c r="G29" s="107"/>
      <c r="H29" s="107"/>
      <c r="I29" s="107"/>
      <c r="J29" s="107">
        <f>+'BS'!D77</f>
        <v>-54718.29</v>
      </c>
      <c r="K29" s="107">
        <f>+J29</f>
        <v>-54718.29</v>
      </c>
    </row>
    <row r="30" spans="1:11" ht="12" customHeight="1">
      <c r="A30" s="29" t="s">
        <v>345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2" customHeight="1">
      <c r="A31" s="29" t="s">
        <v>346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12" customHeight="1">
      <c r="A32" s="29" t="s">
        <v>347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12" customHeight="1">
      <c r="A33" s="25" t="s">
        <v>354</v>
      </c>
      <c r="B33" s="107">
        <f>+SUM(B22:B32)</f>
        <v>3725823.52</v>
      </c>
      <c r="C33" s="107"/>
      <c r="D33" s="107"/>
      <c r="E33" s="107"/>
      <c r="F33" s="107"/>
      <c r="G33" s="107"/>
      <c r="H33" s="107"/>
      <c r="I33" s="107"/>
      <c r="J33" s="107">
        <f>+SUM(J22:J32)</f>
        <v>-2093281.63</v>
      </c>
      <c r="K33" s="107">
        <f>+SUM(K22:K32)</f>
        <v>1632541.8899999997</v>
      </c>
    </row>
    <row r="34" ht="12" customHeight="1"/>
    <row r="35" spans="1:3" ht="12" customHeight="1">
      <c r="A35" s="44" t="s">
        <v>141</v>
      </c>
      <c r="B35" s="11"/>
      <c r="C35" s="11"/>
    </row>
    <row r="36" spans="1:3" ht="12" customHeight="1">
      <c r="A36" s="44" t="s">
        <v>355</v>
      </c>
      <c r="B36" s="11"/>
      <c r="C36" s="11"/>
    </row>
    <row r="37" spans="1:3" ht="4.5" customHeight="1">
      <c r="A37" s="20"/>
      <c r="B37" s="11"/>
      <c r="C37" s="11"/>
    </row>
    <row r="38" spans="1:3" ht="12" customHeight="1">
      <c r="A38" s="20" t="s">
        <v>268</v>
      </c>
      <c r="B38" s="11"/>
      <c r="C38" s="11"/>
    </row>
    <row r="39" spans="1:14" ht="12" customHeight="1">
      <c r="A39" s="20" t="s">
        <v>362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8"/>
      <c r="N39" s="88"/>
    </row>
    <row r="40" spans="2:14" ht="12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8"/>
      <c r="N40" s="88"/>
    </row>
    <row r="41" spans="2:14" ht="12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88"/>
      <c r="N41" s="88"/>
    </row>
    <row r="42" spans="2:14" ht="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8"/>
      <c r="N42" s="88"/>
    </row>
    <row r="43" spans="2:14" ht="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8"/>
      <c r="N43" s="88"/>
    </row>
    <row r="44" spans="2:14" ht="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88"/>
      <c r="N44" s="88"/>
    </row>
    <row r="45" spans="2:14" ht="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8"/>
      <c r="N45" s="88"/>
    </row>
    <row r="46" spans="2:14" ht="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8"/>
      <c r="N46" s="88"/>
    </row>
    <row r="47" spans="2:14" ht="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8"/>
      <c r="N47" s="88"/>
    </row>
    <row r="48" spans="2:14" ht="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8"/>
      <c r="N48" s="88"/>
    </row>
    <row r="49" spans="2:14" ht="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8"/>
      <c r="N49" s="88"/>
    </row>
    <row r="50" spans="2:14" ht="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8"/>
      <c r="N50" s="88"/>
    </row>
    <row r="51" spans="2:14" ht="12.7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8"/>
      <c r="M51" s="88"/>
      <c r="N51" s="88"/>
    </row>
    <row r="52" spans="2:14" ht="12.7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8"/>
      <c r="M52" s="88"/>
      <c r="N52" s="88"/>
    </row>
  </sheetData>
  <sheetProtection/>
  <mergeCells count="2">
    <mergeCell ref="A5:K5"/>
    <mergeCell ref="A6:K6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3:J28 C22:I22 B31:J33 B29:I29 K31:K32 K23:K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2014-04-22T13:53:57Z</dcterms:modified>
  <cp:category/>
  <cp:version/>
  <cp:contentType/>
  <cp:contentStatus/>
</cp:coreProperties>
</file>