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<sst xmlns="http://schemas.openxmlformats.org/spreadsheetml/2006/main" count="422" uniqueCount="361">
  <si>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</si>
  <si>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</si>
  <si>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</si>
  <si>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</si>
  <si>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</si>
  <si>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</si>
  <si>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</si>
  <si>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</si>
  <si>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</si>
  <si>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</si>
  <si>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</si>
  <si>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</si>
  <si>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</si>
  <si>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</si>
  <si>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</si>
  <si>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</si>
  <si>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</si>
  <si>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</si>
  <si>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</si>
  <si>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</si>
  <si>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</si>
  <si>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</si>
  <si>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</si>
  <si>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</si>
  <si>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</si>
  <si>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</si>
  <si>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</si>
  <si>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</si>
  <si>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</si>
  <si>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</si>
  <si>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</si>
  <si>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</si>
  <si>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</si>
  <si>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</si>
  <si>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</si>
  <si>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</si>
  <si>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</si>
  <si>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</si>
  <si>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</si>
  <si>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</si>
  <si>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</si>
  <si>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</si>
  <si>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</si>
  <si>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</si>
  <si>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</si>
  <si>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</si>
  <si>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</si>
  <si>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</si>
  <si>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</si>
  <si>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</si>
  <si>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</si>
  <si>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</si>
  <si>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</si>
  <si>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</si>
  <si>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</si>
  <si>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</si>
  <si>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</si>
  <si>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</si>
  <si>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</si>
  <si>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</si>
  <si>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</si>
  <si>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</si>
  <si>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</si>
  <si>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</si>
  <si>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</si>
  <si>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</si>
  <si>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</si>
  <si>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</si>
  <si>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</si>
  <si>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</si>
  <si>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</si>
  <si>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</si>
  <si>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</si>
  <si>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</si>
  <si>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</si>
  <si>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</si>
  <si>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</si>
  <si>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</si>
  <si>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</si>
  <si>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</si>
  <si>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</si>
  <si>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</si>
  <si>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</si>
  <si>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</si>
  <si>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</si>
  <si>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</si>
  <si>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</si>
  <si>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</si>
  <si>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</si>
  <si>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</si>
  <si>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</si>
  <si>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</si>
  <si>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</si>
  <si>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</si>
  <si>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</si>
  <si>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</si>
  <si>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</si>
  <si>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</si>
  <si>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</si>
  <si>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</si>
  <si>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</si>
  <si>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</si>
  <si>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</si>
  <si>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</si>
  <si>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</si>
  <si>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</si>
  <si>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</si>
  <si>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</si>
  <si>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</si>
  <si>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</si>
  <si>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</si>
  <si>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</si>
  <si>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</si>
  <si>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</si>
  <si>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</si>
  <si>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</si>
  <si>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</si>
  <si>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</si>
  <si>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</si>
  <si>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</si>
  <si>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</si>
  <si>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</si>
  <si>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</si>
  <si>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</si>
  <si>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</si>
  <si>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</si>
  <si>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</si>
  <si>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</si>
  <si>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</si>
  <si>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</si>
  <si>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</si>
  <si>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</si>
  <si>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</si>
  <si>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</si>
  <si>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</si>
  <si>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</si>
  <si>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</si>
  <si>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</si>
  <si>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</si>
  <si>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</si>
  <si>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</si>
  <si>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</si>
  <si>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</si>
  <si>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</si>
  <si>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</si>
  <si>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</si>
  <si>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</si>
  <si>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</si>
  <si>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</si>
  <si>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</si>
  <si>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</si>
  <si>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</si>
  <si>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</si>
  <si>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</si>
  <si>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</si>
  <si>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</si>
  <si>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</si>
  <si>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</si>
  <si>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</si>
  <si>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</si>
  <si>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</si>
  <si>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</si>
  <si>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</si>
  <si>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</si>
  <si>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</si>
  <si>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</si>
  <si>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</si>
  <si>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</si>
  <si>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</si>
  <si>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</si>
  <si>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</si>
  <si>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</si>
  <si>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</si>
  <si>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</si>
  <si>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</si>
  <si>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</si>
  <si>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</si>
  <si>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</si>
  <si>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</si>
  <si>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</si>
  <si>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</si>
  <si>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</si>
  <si>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</si>
  <si>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</si>
  <si>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</si>
  <si>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</si>
  <si>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</si>
  <si>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</si>
  <si>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</si>
  <si>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</si>
  <si>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</si>
  <si>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</si>
  <si>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</si>
  <si>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</si>
  <si>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</si>
  <si>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</si>
  <si>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</si>
  <si>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</si>
  <si>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</si>
  <si>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</si>
  <si>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</si>
  <si>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</si>
  <si>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</si>
  <si>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</si>
  <si>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</si>
  <si>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</si>
  <si>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</si>
  <si>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</si>
  <si>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</si>
  <si>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</si>
  <si>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</si>
  <si>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</si>
  <si>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</si>
  <si>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</si>
  <si>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</si>
  <si>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</si>
  <si>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</si>
  <si>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</si>
  <si>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</si>
  <si>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</si>
  <si>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</si>
  <si>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</si>
  <si>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</si>
  <si>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</si>
  <si>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</si>
  <si>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</si>
  <si>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</si>
  <si>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</si>
  <si>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</si>
  <si>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</si>
  <si>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</si>
  <si>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</si>
  <si>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</si>
  <si>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</si>
  <si>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</si>
  <si>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</si>
  <si>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</si>
  <si>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</si>
  <si>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</si>
  <si>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</si>
  <si>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</si>
  <si>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</si>
  <si>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</si>
  <si>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</si>
  <si>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</si>
  <si>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</si>
  <si>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</si>
  <si>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</si>
  <si>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</si>
  <si>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</si>
  <si>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</si>
  <si>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</si>
  <si>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</si>
  <si>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</si>
  <si>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</si>
  <si>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</si>
  <si>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</si>
  <si>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</si>
  <si>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</si>
  <si>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</si>
  <si>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</si>
  <si>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</si>
  <si>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</si>
  <si>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</si>
  <si>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</si>
  <si>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</si>
  <si>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</si>
  <si>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</si>
  <si>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</si>
  <si>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</si>
  <si>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</si>
  <si>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</si>
  <si>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</si>
  <si>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</si>
  <si>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</si>
  <si>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</si>
  <si>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</si>
  <si>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</si>
  <si>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</si>
  <si>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</si>
  <si>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</si>
  <si>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</si>
  <si>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</si>
  <si>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</si>
  <si>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</si>
  <si>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</si>
  <si>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</si>
  <si>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</si>
  <si>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</si>
  <si>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</si>
  <si>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</si>
  <si>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</si>
  <si>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</si>
  <si>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</si>
  <si>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</si>
  <si>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</si>
  <si>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</si>
  <si>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</si>
  <si>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</si>
  <si>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</si>
  <si>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</si>
  <si>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</si>
  <si>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</si>
  <si>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</si>
  <si>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</si>
  <si>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</si>
  <si>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</si>
  <si>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</si>
  <si>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</si>
  <si>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</si>
  <si>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</si>
  <si>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</si>
  <si>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</si>
  <si>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</si>
  <si>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</si>
  <si>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</si>
  <si>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</si>
  <si>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</si>
  <si>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</si>
  <si>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</si>
  <si>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</si>
  <si>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</si>
  <si>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</si>
  <si>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</si>
  <si>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</si>
  <si>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</si>
  <si>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</si>
  <si>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</si>
  <si>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</si>
  <si>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</si>
  <si>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</si>
  <si>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</si>
  <si>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</si>
  <si>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</si>
  <si>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</si>
  <si>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</si>
  <si>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</si>
  <si>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</si>
  <si>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</si>
  <si>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</si>
  <si>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</si>
  <si>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</si>
  <si>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</si>
  <si>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</si>
  <si>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</si>
  <si>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</si>
  <si>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</si>
  <si>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</si>
  <si>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</si>
  <si>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</si>
  <si>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</si>
  <si>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</si>
  <si>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</si>
  <si>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</si>
  <si>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od 01.01.2017  do  31.03.2017.</t>
  </si>
  <si>
    <t>od   01.01.2017 do  31.03.2017.</t>
  </si>
  <si>
    <t>Podgorici, 20.04.2017</t>
  </si>
  <si>
    <t>Datum, 20.04.2017</t>
  </si>
  <si>
    <t>od 01.01.2017  do 31.03.2017</t>
  </si>
  <si>
    <t>od 01.01.2016  do  30.09.2016</t>
  </si>
  <si>
    <t>Datum, 19.10.2016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</si>
</sst>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55">
      <selection activeCell="D75" sqref="D7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0" t="s">
        <v>348</v>
      </c>
      <c r="B1" s="60"/>
      <c r="C1" s="41"/>
      <c r="D1" s="41"/>
      <c r="E1" s="41"/>
    </row>
    <row r="2" spans="1:5" ht="15">
      <c r="A2" s="60" t="s">
        <v>344</v>
      </c>
      <c r="B2" s="60"/>
      <c r="C2" s="41"/>
      <c r="D2" s="41"/>
      <c r="E2" s="41"/>
    </row>
    <row r="3" spans="1:5" ht="15">
      <c r="A3" s="60" t="s">
        <v>346</v>
      </c>
      <c r="B3" s="60"/>
      <c r="C3" s="41"/>
      <c r="D3" s="41"/>
      <c r="E3" s="41"/>
    </row>
    <row r="4" spans="1:5" ht="15">
      <c r="A4" s="60" t="s">
        <v>347</v>
      </c>
      <c r="B4" s="60"/>
      <c r="C4" s="41"/>
      <c r="D4" s="41"/>
      <c r="E4" s="41"/>
    </row>
    <row r="5" spans="1:5" ht="15">
      <c r="A5" s="63" t="s">
        <v>178</v>
      </c>
      <c r="B5" s="63"/>
      <c r="C5" s="63"/>
      <c r="D5" s="63"/>
      <c r="E5" s="63"/>
    </row>
    <row r="6" spans="1:5" ht="15">
      <c r="A6" s="64" t="s">
        <v>354</v>
      </c>
      <c r="B6" s="64"/>
      <c r="C6" s="64"/>
      <c r="D6" s="64"/>
      <c r="E6" s="64"/>
    </row>
    <row r="7" spans="1:5" ht="15">
      <c r="A7" s="63" t="s">
        <v>58</v>
      </c>
      <c r="B7" s="63"/>
      <c r="C7" s="63"/>
      <c r="D7" s="63"/>
      <c r="E7" s="63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3491.2400000000007</v>
      </c>
      <c r="E11" s="54">
        <v>4123.3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f>+-4936.11</f>
        <v>-4936.11</v>
      </c>
      <c r="E15" s="54">
        <v>-4304.05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778516.51</v>
      </c>
      <c r="E16" s="54">
        <v>789914.87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155245.16</v>
      </c>
      <c r="E18" s="54">
        <v>155245.16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f>+-176728.65</f>
        <v>-176728.65</v>
      </c>
      <c r="E21" s="54">
        <v>-165330.29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37531827.660000004</v>
      </c>
      <c r="E22" s="54">
        <v>35240219.730000004</v>
      </c>
    </row>
    <row r="23" spans="1:5" ht="15">
      <c r="A23" s="10" t="s">
        <v>57</v>
      </c>
      <c r="B23" s="11" t="s">
        <v>75</v>
      </c>
      <c r="C23" s="37"/>
      <c r="D23" s="54">
        <f>SUM(D24:D34)</f>
        <v>37531827.660000004</v>
      </c>
      <c r="E23" s="54">
        <v>35240219.730000004</v>
      </c>
    </row>
    <row r="24" spans="1:5" ht="30">
      <c r="A24" s="13" t="s">
        <v>76</v>
      </c>
      <c r="B24" s="11" t="s">
        <v>77</v>
      </c>
      <c r="C24" s="37"/>
      <c r="D24" s="54">
        <v>35492211.57</v>
      </c>
      <c r="E24" s="54">
        <v>34597026.99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90563.36</v>
      </c>
      <c r="E28" s="54">
        <v>91917.51</v>
      </c>
    </row>
    <row r="29" spans="1:5" ht="30">
      <c r="A29" s="13" t="s">
        <v>86</v>
      </c>
      <c r="B29" s="12" t="s">
        <v>87</v>
      </c>
      <c r="C29" s="37"/>
      <c r="D29" s="54">
        <v>53012.21</v>
      </c>
      <c r="E29" s="54">
        <v>53474.53</v>
      </c>
    </row>
    <row r="30" spans="1:5" ht="15">
      <c r="A30" s="10" t="s">
        <v>338</v>
      </c>
      <c r="B30" s="11" t="s">
        <v>88</v>
      </c>
      <c r="C30" s="37"/>
      <c r="D30" s="54">
        <v>1390000.1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506040.42</v>
      </c>
      <c r="E33" s="54">
        <v>497800.7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2067124.78</v>
      </c>
      <c r="E43" s="54">
        <v>3626927.74</v>
      </c>
    </row>
    <row r="44" spans="1:5" ht="15">
      <c r="A44" s="10">
        <v>11</v>
      </c>
      <c r="B44" s="11" t="s">
        <v>108</v>
      </c>
      <c r="C44" s="37"/>
      <c r="D44" s="54">
        <v>1923498.24</v>
      </c>
      <c r="E44" s="54">
        <v>2051835.72</v>
      </c>
    </row>
    <row r="45" spans="1:5" ht="15">
      <c r="A45" s="10" t="s">
        <v>57</v>
      </c>
      <c r="B45" s="11" t="s">
        <v>109</v>
      </c>
      <c r="C45" s="37"/>
      <c r="D45" s="54">
        <f>SUM(D46:D51)</f>
        <v>143626.53999999998</v>
      </c>
      <c r="E45" s="54">
        <v>1575092.02</v>
      </c>
    </row>
    <row r="46" spans="1:5" ht="15">
      <c r="A46" s="10">
        <v>12</v>
      </c>
      <c r="B46" s="11" t="s">
        <v>110</v>
      </c>
      <c r="C46" s="37"/>
      <c r="D46" s="54">
        <v>119758.69</v>
      </c>
      <c r="E46" s="54">
        <v>185063.55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4">
        <v>23693.36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174.49</v>
      </c>
      <c r="E51" s="54">
        <v>1390028.47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238203.02</v>
      </c>
      <c r="E53" s="54">
        <v>256959.58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351249.53</v>
      </c>
      <c r="E54" s="54">
        <v>1346195.7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351249.53</v>
      </c>
      <c r="E56" s="54">
        <v>1346195.7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40970412.74</v>
      </c>
      <c r="E58" s="54">
        <v>41264340.92</v>
      </c>
    </row>
    <row r="59" spans="1:5" ht="15">
      <c r="A59" s="61" t="s">
        <v>125</v>
      </c>
      <c r="B59" s="61"/>
      <c r="C59" s="61"/>
      <c r="D59" s="61"/>
      <c r="E59" s="61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10573405.489999998</v>
      </c>
      <c r="E66" s="54">
        <v>10174712.75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1764778.03</v>
      </c>
      <c r="E74" s="54">
        <v>1289441.33</v>
      </c>
    </row>
    <row r="75" spans="1:5" ht="15">
      <c r="A75" s="9" t="s">
        <v>57</v>
      </c>
      <c r="B75" s="11" t="s">
        <v>139</v>
      </c>
      <c r="C75" s="37"/>
      <c r="D75" s="54">
        <f>++D76+D77</f>
        <v>8808627.459999999</v>
      </c>
      <c r="E75" s="54">
        <v>8885271.42</v>
      </c>
    </row>
    <row r="76" spans="1:5" ht="15">
      <c r="A76" s="9" t="s">
        <v>140</v>
      </c>
      <c r="B76" s="11" t="s">
        <v>141</v>
      </c>
      <c r="C76" s="37"/>
      <c r="D76" s="54">
        <v>8400271.42</v>
      </c>
      <c r="E76" s="54">
        <v>7243334.32</v>
      </c>
    </row>
    <row r="77" spans="1:5" ht="15">
      <c r="A77" s="9" t="s">
        <v>142</v>
      </c>
      <c r="B77" s="11" t="s">
        <v>143</v>
      </c>
      <c r="C77" s="37"/>
      <c r="D77" s="54">
        <v>408356.04</v>
      </c>
      <c r="E77" s="54">
        <v>1641937.1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26420008.320000004</v>
      </c>
      <c r="E78" s="54">
        <v>26054288.84</v>
      </c>
    </row>
    <row r="79" spans="1:5" ht="15">
      <c r="A79" s="9" t="s">
        <v>57</v>
      </c>
      <c r="B79" s="11" t="s">
        <v>145</v>
      </c>
      <c r="C79" s="37"/>
      <c r="D79" s="54">
        <f>SUM(D80:D85)</f>
        <v>543028.37</v>
      </c>
      <c r="E79" s="54">
        <v>596121.51</v>
      </c>
    </row>
    <row r="80" spans="1:5" ht="15">
      <c r="A80" s="9">
        <v>980</v>
      </c>
      <c r="B80" s="11" t="s">
        <v>146</v>
      </c>
      <c r="C80" s="37"/>
      <c r="D80" s="54">
        <v>168965.41</v>
      </c>
      <c r="E80" s="54">
        <v>205055.26</v>
      </c>
    </row>
    <row r="81" spans="1:5" ht="15">
      <c r="A81" s="9">
        <v>982</v>
      </c>
      <c r="B81" s="11" t="s">
        <v>147</v>
      </c>
      <c r="C81" s="37"/>
      <c r="D81" s="54">
        <v>234092.75</v>
      </c>
      <c r="E81" s="54">
        <v>251096.04</v>
      </c>
    </row>
    <row r="82" spans="1:5" ht="15">
      <c r="A82" s="9">
        <v>983</v>
      </c>
      <c r="B82" s="11" t="s">
        <v>148</v>
      </c>
      <c r="C82" s="37"/>
      <c r="D82" s="54">
        <v>139970.21</v>
      </c>
      <c r="E82" s="54">
        <v>139970.21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25876979.950000003</v>
      </c>
      <c r="E86" s="54">
        <v>25458167.33</v>
      </c>
    </row>
    <row r="87" spans="1:5" ht="15">
      <c r="A87" s="9">
        <v>970</v>
      </c>
      <c r="B87" s="11" t="s">
        <v>154</v>
      </c>
      <c r="C87" s="37"/>
      <c r="D87" s="54">
        <v>23060177.12</v>
      </c>
      <c r="E87" s="54">
        <v>22713201.84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2816802.83</v>
      </c>
      <c r="E90" s="54">
        <v>2744965.49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950619.34</v>
      </c>
      <c r="E94" s="54">
        <v>1988253.02</v>
      </c>
    </row>
    <row r="95" spans="1:5" ht="15">
      <c r="A95" s="9">
        <v>22</v>
      </c>
      <c r="B95" s="11" t="s">
        <v>162</v>
      </c>
      <c r="C95" s="37"/>
      <c r="D95" s="54">
        <v>375221</v>
      </c>
      <c r="E95" s="54">
        <v>292638.49</v>
      </c>
    </row>
    <row r="96" spans="1:5" ht="15">
      <c r="A96" s="9">
        <v>23</v>
      </c>
      <c r="B96" s="11" t="s">
        <v>163</v>
      </c>
      <c r="C96" s="37"/>
      <c r="D96" s="54">
        <v>39680.24</v>
      </c>
      <c r="E96" s="54">
        <v>109848.71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>
        <v>460750</v>
      </c>
      <c r="E99" s="54"/>
    </row>
    <row r="100" spans="1:5" ht="15">
      <c r="A100" s="9">
        <v>21</v>
      </c>
      <c r="B100" s="11" t="s">
        <v>167</v>
      </c>
      <c r="C100" s="37"/>
      <c r="D100" s="54">
        <v>26731.74</v>
      </c>
      <c r="E100" s="54">
        <v>17008.24</v>
      </c>
    </row>
    <row r="101" spans="1:5" ht="15">
      <c r="A101" s="9" t="s">
        <v>168</v>
      </c>
      <c r="B101" s="11" t="s">
        <v>169</v>
      </c>
      <c r="C101" s="58"/>
      <c r="D101" s="54">
        <v>48236.36</v>
      </c>
      <c r="E101" s="54">
        <v>1568757.58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11</v>
      </c>
      <c r="D107" s="54">
        <v>26368.16</v>
      </c>
      <c r="E107" s="54">
        <v>47074.88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40970412.74</v>
      </c>
      <c r="E108" s="54">
        <v>41264340.919999994</v>
      </c>
    </row>
    <row r="110" spans="1:2" ht="15">
      <c r="A110" s="60" t="s">
        <v>353</v>
      </c>
      <c r="B110" s="60"/>
    </row>
    <row r="111" spans="1:2" ht="15">
      <c r="A111" s="60" t="s">
        <v>350</v>
      </c>
      <c r="B111" s="60"/>
    </row>
    <row r="112" spans="1:2" ht="15">
      <c r="A112" s="40"/>
      <c r="B112" s="39"/>
    </row>
    <row r="113" spans="1:2" ht="15">
      <c r="A113" s="60" t="s">
        <v>345</v>
      </c>
      <c r="B113" s="60"/>
    </row>
    <row r="114" spans="1:2" ht="15">
      <c r="A114" s="60" t="s">
        <v>357</v>
      </c>
      <c r="B114" s="60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3">
      <selection activeCell="D101" sqref="D101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7" t="s">
        <v>298</v>
      </c>
      <c r="B5" s="67"/>
      <c r="C5" s="67"/>
      <c r="D5" s="67"/>
      <c r="E5" s="67"/>
    </row>
    <row r="6" spans="1:5" ht="15">
      <c r="A6" s="68" t="s">
        <v>355</v>
      </c>
      <c r="B6" s="68"/>
      <c r="C6" s="68"/>
      <c r="D6" s="68"/>
      <c r="E6" s="68"/>
    </row>
    <row r="7" spans="1:5" ht="15">
      <c r="A7" s="69" t="s">
        <v>59</v>
      </c>
      <c r="B7" s="69"/>
      <c r="C7" s="69" t="s">
        <v>1</v>
      </c>
      <c r="D7" s="65" t="s">
        <v>2</v>
      </c>
      <c r="E7" s="65"/>
    </row>
    <row r="8" spans="1:5" ht="15">
      <c r="A8" s="69"/>
      <c r="B8" s="69"/>
      <c r="C8" s="69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910102.29</v>
      </c>
      <c r="E10" s="55">
        <v>4871784.74</v>
      </c>
    </row>
    <row r="11" spans="1:5" ht="15">
      <c r="A11" s="19"/>
      <c r="B11" s="20" t="s">
        <v>180</v>
      </c>
      <c r="C11" s="58">
        <v>12</v>
      </c>
      <c r="D11" s="55">
        <f>++D12+D17+D16+D19</f>
        <v>902094.53</v>
      </c>
      <c r="E11" s="55">
        <v>4852141.16</v>
      </c>
    </row>
    <row r="12" spans="1:5" ht="15">
      <c r="A12" s="19">
        <v>750</v>
      </c>
      <c r="B12" s="21" t="s">
        <v>181</v>
      </c>
      <c r="C12" s="38"/>
      <c r="D12" s="55">
        <v>915164.54</v>
      </c>
      <c r="E12" s="55">
        <v>5139297.16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f>+-41974.38</f>
        <v>-41974.38</v>
      </c>
      <c r="E16" s="55">
        <v>-290158.21</v>
      </c>
    </row>
    <row r="17" spans="1:5" ht="15">
      <c r="A17" s="19">
        <v>756</v>
      </c>
      <c r="B17" s="21" t="s">
        <v>186</v>
      </c>
      <c r="C17" s="38"/>
      <c r="D17" s="55">
        <v>36089.85</v>
      </c>
      <c r="E17" s="55">
        <v>2969.67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-7185.48</v>
      </c>
      <c r="E19" s="55">
        <v>32.54</v>
      </c>
    </row>
    <row r="20" spans="1:5" ht="15">
      <c r="A20" s="19"/>
      <c r="B20" s="20" t="s">
        <v>189</v>
      </c>
      <c r="C20" s="58">
        <v>13</v>
      </c>
      <c r="D20" s="55">
        <f>++D21+D24</f>
        <v>8007.76</v>
      </c>
      <c r="E20" s="55">
        <v>19643.58</v>
      </c>
    </row>
    <row r="21" spans="1:5" ht="15">
      <c r="A21" s="19">
        <v>760</v>
      </c>
      <c r="B21" s="21" t="s">
        <v>190</v>
      </c>
      <c r="C21" s="38"/>
      <c r="D21" s="55">
        <v>3820.96</v>
      </c>
      <c r="E21" s="55">
        <v>16615.86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4186.8</v>
      </c>
      <c r="E24" s="55">
        <v>3027.72</v>
      </c>
    </row>
    <row r="25" spans="1:5" ht="15.75" customHeight="1">
      <c r="A25" s="19"/>
      <c r="B25" s="20" t="s">
        <v>194</v>
      </c>
      <c r="C25" s="38"/>
      <c r="D25" s="55">
        <f>++D26+D37+D43</f>
        <v>745593.7800000001</v>
      </c>
      <c r="E25" s="55">
        <v>4303353.72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327358.36000000004</v>
      </c>
      <c r="E26" s="55">
        <v>1150321.5200000003</v>
      </c>
    </row>
    <row r="27" spans="1:5" ht="15.75" customHeight="1">
      <c r="A27" s="19">
        <v>400</v>
      </c>
      <c r="B27" s="21" t="s">
        <v>196</v>
      </c>
      <c r="C27" s="38"/>
      <c r="D27" s="55">
        <v>334589.49</v>
      </c>
      <c r="E27" s="55">
        <v>1264615.52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f>+-1798.92</f>
        <v>-1798.92</v>
      </c>
      <c r="E31" s="55">
        <v>-53801.01</v>
      </c>
    </row>
    <row r="32" spans="1:5" ht="19.5" customHeight="1">
      <c r="A32" s="19">
        <v>405</v>
      </c>
      <c r="B32" s="21" t="s">
        <v>201</v>
      </c>
      <c r="C32" s="38"/>
      <c r="D32" s="55">
        <v>-17003.29</v>
      </c>
      <c r="E32" s="55">
        <v>-43740.4</v>
      </c>
    </row>
    <row r="33" spans="1:5" ht="27.75" customHeight="1">
      <c r="A33" s="19">
        <v>406</v>
      </c>
      <c r="B33" s="21" t="s">
        <v>202</v>
      </c>
      <c r="C33" s="38"/>
      <c r="D33" s="55">
        <v>11571.08</v>
      </c>
      <c r="E33" s="55">
        <v>8278.87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-32721.7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7690.24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395119.26</v>
      </c>
      <c r="E37" s="55">
        <v>3095840.4499999997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387832.17</v>
      </c>
      <c r="E39" s="55">
        <v>3050897.19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7287.09</v>
      </c>
      <c r="E42" s="55">
        <v>44943.26</v>
      </c>
    </row>
    <row r="43" spans="1:5" ht="18" customHeight="1">
      <c r="A43" s="19"/>
      <c r="B43" s="20" t="s">
        <v>214</v>
      </c>
      <c r="C43" s="38"/>
      <c r="D43" s="55">
        <f>SUM(D44:D52)</f>
        <v>23116.16</v>
      </c>
      <c r="E43" s="55">
        <v>57191.75000000001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12921.93</v>
      </c>
      <c r="E47" s="55">
        <v>52287.73</v>
      </c>
    </row>
    <row r="48" spans="1:5" ht="17.25" customHeight="1">
      <c r="A48" s="19">
        <v>424</v>
      </c>
      <c r="B48" s="21" t="s">
        <v>219</v>
      </c>
      <c r="C48" s="38"/>
      <c r="D48" s="55">
        <v>9947.23</v>
      </c>
      <c r="E48" s="55">
        <v>4186.8</v>
      </c>
    </row>
    <row r="49" spans="1:5" ht="16.5" customHeight="1">
      <c r="A49" s="19">
        <v>429</v>
      </c>
      <c r="B49" s="21" t="s">
        <v>220</v>
      </c>
      <c r="C49" s="38"/>
      <c r="D49" s="55">
        <v>247</v>
      </c>
      <c r="E49" s="55">
        <v>717.22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164508.5099999999</v>
      </c>
      <c r="E53" s="55">
        <v>568431.0200000005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244676.62</v>
      </c>
      <c r="E54" s="55">
        <v>827836.2599999999</v>
      </c>
    </row>
    <row r="55" spans="1:5" ht="18.75" customHeight="1">
      <c r="A55" s="19"/>
      <c r="B55" s="20" t="s">
        <v>226</v>
      </c>
      <c r="C55" s="58"/>
      <c r="D55" s="55">
        <v>96774.54</v>
      </c>
      <c r="E55" s="55">
        <v>382648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12030.42</v>
      </c>
      <c r="E57" s="55">
        <v>46125.65</v>
      </c>
    </row>
    <row r="58" spans="1:5" ht="15">
      <c r="A58" s="18"/>
      <c r="B58" s="20" t="s">
        <v>229</v>
      </c>
      <c r="C58" s="38"/>
      <c r="D58" s="55">
        <f>++D59+D60+D61</f>
        <v>68375.06</v>
      </c>
      <c r="E58" s="55">
        <v>252506.57</v>
      </c>
    </row>
    <row r="59" spans="1:5" ht="18" customHeight="1">
      <c r="A59" s="19"/>
      <c r="B59" s="21" t="s">
        <v>230</v>
      </c>
      <c r="C59" s="38"/>
      <c r="D59" s="55">
        <v>57870.91</v>
      </c>
      <c r="E59" s="55">
        <v>214146.64</v>
      </c>
    </row>
    <row r="60" spans="1:5" ht="15">
      <c r="A60" s="19"/>
      <c r="B60" s="21" t="s">
        <v>231</v>
      </c>
      <c r="C60" s="38"/>
      <c r="D60" s="55">
        <v>6678.65</v>
      </c>
      <c r="E60" s="55">
        <v>23607.12</v>
      </c>
    </row>
    <row r="61" spans="1:5" ht="15">
      <c r="A61" s="19"/>
      <c r="B61" s="21" t="s">
        <v>232</v>
      </c>
      <c r="C61" s="38"/>
      <c r="D61" s="55">
        <v>3825.5</v>
      </c>
      <c r="E61" s="55">
        <v>14752.81</v>
      </c>
    </row>
    <row r="62" spans="1:5" ht="15">
      <c r="A62" s="18"/>
      <c r="B62" s="20" t="s">
        <v>233</v>
      </c>
      <c r="C62" s="38"/>
      <c r="D62" s="55">
        <f>++D63+D64+D65+D66</f>
        <v>6437.15</v>
      </c>
      <c r="E62" s="55">
        <v>25291.71</v>
      </c>
    </row>
    <row r="63" spans="1:5" ht="30">
      <c r="A63" s="19"/>
      <c r="B63" s="21" t="s">
        <v>234</v>
      </c>
      <c r="C63" s="38"/>
      <c r="D63" s="55">
        <v>1863.38</v>
      </c>
      <c r="E63" s="55">
        <v>6410</v>
      </c>
    </row>
    <row r="64" spans="1:5" ht="14.25" customHeight="1">
      <c r="A64" s="19"/>
      <c r="B64" s="21" t="s">
        <v>235</v>
      </c>
      <c r="C64" s="38"/>
      <c r="D64" s="55">
        <v>1625.87</v>
      </c>
      <c r="E64" s="55">
        <v>6623.36</v>
      </c>
    </row>
    <row r="65" spans="1:5" ht="15.75" customHeight="1">
      <c r="A65" s="19"/>
      <c r="B65" s="21" t="s">
        <v>236</v>
      </c>
      <c r="C65" s="38"/>
      <c r="D65" s="55">
        <v>2670.62</v>
      </c>
      <c r="E65" s="55">
        <v>10414.92</v>
      </c>
    </row>
    <row r="66" spans="1:5" ht="15">
      <c r="A66" s="19"/>
      <c r="B66" s="21" t="s">
        <v>237</v>
      </c>
      <c r="C66" s="38"/>
      <c r="D66" s="55">
        <v>277.28</v>
      </c>
      <c r="E66" s="55">
        <v>1843.43</v>
      </c>
    </row>
    <row r="67" spans="1:5" ht="15">
      <c r="A67" s="18"/>
      <c r="B67" s="20" t="s">
        <v>238</v>
      </c>
      <c r="C67" s="38"/>
      <c r="D67" s="55">
        <f>++D68+D69+D70+D71+D72+D73</f>
        <v>64461.78</v>
      </c>
      <c r="E67" s="55">
        <v>220791.97999999998</v>
      </c>
    </row>
    <row r="68" spans="1:5" ht="44.25" customHeight="1">
      <c r="A68" s="19"/>
      <c r="B68" s="21" t="s">
        <v>239</v>
      </c>
      <c r="C68" s="38"/>
      <c r="D68" s="55">
        <v>4395.8</v>
      </c>
      <c r="E68" s="55">
        <v>36722.88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8145.89</v>
      </c>
      <c r="E70" s="55">
        <v>24994.02</v>
      </c>
    </row>
    <row r="71" spans="1:5" ht="15.75" customHeight="1">
      <c r="A71" s="19"/>
      <c r="B71" s="21" t="s">
        <v>242</v>
      </c>
      <c r="C71" s="38"/>
      <c r="D71" s="55">
        <v>0</v>
      </c>
      <c r="E71" s="55">
        <v>594.5</v>
      </c>
    </row>
    <row r="72" spans="1:5" ht="15.75" customHeight="1">
      <c r="A72" s="19"/>
      <c r="B72" s="21" t="s">
        <v>243</v>
      </c>
      <c r="C72" s="38"/>
      <c r="D72" s="55">
        <v>15009.72</v>
      </c>
      <c r="E72" s="55">
        <v>60704.29</v>
      </c>
    </row>
    <row r="73" spans="1:5" ht="15.75" customHeight="1">
      <c r="A73" s="19"/>
      <c r="B73" s="21" t="s">
        <v>244</v>
      </c>
      <c r="C73" s="38"/>
      <c r="D73" s="55">
        <v>36910.37</v>
      </c>
      <c r="E73" s="55">
        <v>97776.29</v>
      </c>
    </row>
    <row r="74" spans="1:5" ht="15.75" customHeight="1">
      <c r="A74" s="19"/>
      <c r="B74" s="20" t="s">
        <v>245</v>
      </c>
      <c r="C74" s="38"/>
      <c r="D74" s="55">
        <v>7118.28</v>
      </c>
      <c r="E74" s="55">
        <v>28869.19</v>
      </c>
    </row>
    <row r="75" spans="1:5" ht="15.75" customHeight="1">
      <c r="A75" s="19">
        <v>706</v>
      </c>
      <c r="B75" s="20" t="s">
        <v>246</v>
      </c>
      <c r="C75" s="38"/>
      <c r="D75" s="55">
        <v>10520.61</v>
      </c>
      <c r="E75" s="55">
        <v>128396.84</v>
      </c>
    </row>
    <row r="76" spans="1:5" ht="15.75" customHeight="1">
      <c r="A76" s="19"/>
      <c r="B76" s="20" t="s">
        <v>247</v>
      </c>
      <c r="C76" s="38"/>
      <c r="D76" s="55">
        <f>++D53-D54</f>
        <v>-80168.1100000001</v>
      </c>
      <c r="E76" s="55">
        <v>-259405.2399999994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488524.15</v>
      </c>
      <c r="E77" s="55">
        <v>2062587.1400000001</v>
      </c>
    </row>
    <row r="78" spans="1:5" ht="31.5" customHeight="1">
      <c r="A78" s="19"/>
      <c r="B78" s="20" t="s">
        <v>249</v>
      </c>
      <c r="C78" s="38"/>
      <c r="D78" s="55">
        <f>+SUM(D79:D84)</f>
        <v>332009.77</v>
      </c>
      <c r="E78" s="55">
        <v>1428974.35</v>
      </c>
    </row>
    <row r="79" spans="1:5" ht="15.75" customHeight="1">
      <c r="A79" s="19">
        <v>770</v>
      </c>
      <c r="B79" s="21" t="s">
        <v>250</v>
      </c>
      <c r="C79" s="38"/>
      <c r="D79" s="55">
        <v>332009.77</v>
      </c>
      <c r="E79" s="55">
        <v>1204307.32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0</v>
      </c>
      <c r="E81" s="55">
        <v>224667.03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2585.26</v>
      </c>
      <c r="E85" s="55">
        <v>50413.39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2585.26</v>
      </c>
      <c r="E87" s="55">
        <v>50413.39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329424.51</v>
      </c>
      <c r="E92" s="55">
        <v>1378560.9600000002</v>
      </c>
    </row>
    <row r="93" spans="1:5" ht="32.25" customHeight="1">
      <c r="A93" s="19"/>
      <c r="B93" s="20" t="s">
        <v>267</v>
      </c>
      <c r="C93" s="38"/>
      <c r="D93" s="55">
        <f>++D99+D100+D94+D95</f>
        <v>159582.39</v>
      </c>
      <c r="E93" s="55">
        <v>686448.1900000001</v>
      </c>
    </row>
    <row r="94" spans="1:5" ht="17.25" customHeight="1">
      <c r="A94" s="19">
        <v>770</v>
      </c>
      <c r="B94" s="21" t="s">
        <v>268</v>
      </c>
      <c r="C94" s="38"/>
      <c r="D94" s="55">
        <v>143842.7</v>
      </c>
      <c r="E94" s="55">
        <v>569160.05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103826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1200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14539.69</v>
      </c>
      <c r="E100" s="55">
        <v>8662.14</v>
      </c>
    </row>
    <row r="101" spans="1:5" ht="37.5" customHeight="1">
      <c r="A101" s="19"/>
      <c r="B101" s="20" t="s">
        <v>278</v>
      </c>
      <c r="C101" s="38"/>
      <c r="D101" s="55">
        <f>++D105+D106</f>
        <v>482.75</v>
      </c>
      <c r="E101" s="55">
        <v>2422.01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v>20.43</v>
      </c>
      <c r="E105" s="55">
        <v>572.74</v>
      </c>
    </row>
    <row r="106" spans="1:5" ht="31.5" customHeight="1">
      <c r="A106" s="22" t="s">
        <v>284</v>
      </c>
      <c r="B106" s="21" t="s">
        <v>285</v>
      </c>
      <c r="C106" s="38"/>
      <c r="D106" s="55">
        <v>462.32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159099.64</v>
      </c>
      <c r="E109" s="55">
        <v>684026.18</v>
      </c>
    </row>
    <row r="110" spans="1:5" ht="32.25" customHeight="1">
      <c r="A110" s="19"/>
      <c r="B110" s="20" t="s">
        <v>289</v>
      </c>
      <c r="C110" s="38"/>
      <c r="D110" s="55">
        <f>++D76+D77</f>
        <v>408356.0399999999</v>
      </c>
      <c r="E110" s="55">
        <v>1803181.9000000008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v>161244.8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161244.8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408356.0399999999</v>
      </c>
      <c r="E114" s="55">
        <v>1641937.1000000008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0" t="s">
        <v>352</v>
      </c>
      <c r="B119" s="60"/>
      <c r="C119" s="66"/>
      <c r="D119" s="66"/>
      <c r="E119" s="44"/>
    </row>
    <row r="120" spans="1:2" ht="15">
      <c r="A120" s="60" t="s">
        <v>350</v>
      </c>
      <c r="B120" s="60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357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1">
      <selection activeCell="D33" sqref="D33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2" t="s">
        <v>342</v>
      </c>
      <c r="B5" s="72"/>
      <c r="C5" s="72"/>
      <c r="D5" s="72"/>
      <c r="E5" s="72"/>
    </row>
    <row r="6" spans="1:5" ht="15">
      <c r="A6" s="73" t="s">
        <v>358</v>
      </c>
      <c r="B6" s="73"/>
      <c r="C6" s="73"/>
      <c r="D6" s="73"/>
      <c r="E6" s="73"/>
    </row>
    <row r="7" spans="1:5" ht="15">
      <c r="A7" s="69"/>
      <c r="B7" s="69" t="s">
        <v>0</v>
      </c>
      <c r="C7" s="70" t="s">
        <v>1</v>
      </c>
      <c r="D7" s="71" t="s">
        <v>2</v>
      </c>
      <c r="E7" s="71"/>
    </row>
    <row r="8" spans="1:5" ht="15">
      <c r="A8" s="69"/>
      <c r="B8" s="69"/>
      <c r="C8" s="70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1052676.72</v>
      </c>
      <c r="E11" s="56">
        <v>5091773.470000001</v>
      </c>
    </row>
    <row r="12" spans="1:5" ht="17.25" customHeight="1">
      <c r="A12" s="31"/>
      <c r="B12" s="32" t="s">
        <v>8</v>
      </c>
      <c r="C12" s="46"/>
      <c r="D12" s="56">
        <v>1047811.72</v>
      </c>
      <c r="E12" s="56">
        <v>5091773.470000001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4865</v>
      </c>
      <c r="E14" s="56">
        <v>0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2216590.15</v>
      </c>
      <c r="E16" s="56">
        <v>2385151.42</v>
      </c>
    </row>
    <row r="17" spans="1:5" ht="26.25">
      <c r="A17" s="19"/>
      <c r="B17" s="32" t="s">
        <v>13</v>
      </c>
      <c r="C17" s="46"/>
      <c r="D17" s="56">
        <f>+318491.57</f>
        <v>318491.57</v>
      </c>
      <c r="E17" s="56">
        <v>1206051.8399999999</v>
      </c>
    </row>
    <row r="18" spans="1:5" ht="26.25">
      <c r="A18" s="19"/>
      <c r="B18" s="32" t="s">
        <v>14</v>
      </c>
      <c r="C18" s="46"/>
      <c r="D18" s="56">
        <v>99843.75</v>
      </c>
      <c r="E18" s="56">
        <v>80293</v>
      </c>
    </row>
    <row r="19" spans="1:5" ht="26.25">
      <c r="A19" s="19"/>
      <c r="B19" s="32" t="s">
        <v>15</v>
      </c>
      <c r="C19" s="46"/>
      <c r="D19" s="56">
        <v>48684.92</v>
      </c>
      <c r="E19" s="56">
        <v>218877.02000000002</v>
      </c>
    </row>
    <row r="20" spans="1:5" ht="15">
      <c r="A20" s="19"/>
      <c r="B20" s="32" t="s">
        <v>16</v>
      </c>
      <c r="C20" s="46"/>
      <c r="D20" s="56">
        <v>161468.52</v>
      </c>
      <c r="E20" s="56">
        <v>174634.75999999998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+100255.86</f>
        <v>100255.86</v>
      </c>
      <c r="E22" s="56">
        <v>375744.16000000003</v>
      </c>
    </row>
    <row r="23" spans="1:5" ht="15">
      <c r="A23" s="19"/>
      <c r="B23" s="32" t="s">
        <v>19</v>
      </c>
      <c r="C23" s="46"/>
      <c r="D23" s="56">
        <f>1479717.76+6427.57+1700.2</f>
        <v>1487845.53</v>
      </c>
      <c r="E23" s="56">
        <v>329550.63999999996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-1163913.43</v>
      </c>
      <c r="E25" s="56">
        <v>2706622.0500000007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1453799.84</v>
      </c>
      <c r="E27" s="56">
        <v>18263759.279999997</v>
      </c>
    </row>
    <row r="28" spans="1:5" ht="15">
      <c r="A28" s="31"/>
      <c r="B28" s="30" t="s">
        <v>25</v>
      </c>
      <c r="C28" s="46"/>
      <c r="D28" s="56">
        <v>0</v>
      </c>
      <c r="E28" s="56">
        <v>16503924.129999999</v>
      </c>
    </row>
    <row r="29" spans="1:5" ht="15">
      <c r="A29" s="31"/>
      <c r="B29" s="30" t="s">
        <v>26</v>
      </c>
      <c r="C29" s="46"/>
      <c r="D29" s="56">
        <v>1449768.75</v>
      </c>
      <c r="E29" s="56">
        <v>716734.75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+1200</f>
        <v>1200</v>
      </c>
      <c r="E31" s="56">
        <v>4900</v>
      </c>
    </row>
    <row r="32" spans="1:5" ht="15">
      <c r="A32" s="31"/>
      <c r="B32" s="32" t="s">
        <v>29</v>
      </c>
      <c r="C32" s="46"/>
      <c r="D32" s="56">
        <f>+27.95+2803.14</f>
        <v>2831.0899999999997</v>
      </c>
      <c r="E32" s="56">
        <v>1038200.4</v>
      </c>
    </row>
    <row r="33" spans="1:5" ht="15">
      <c r="A33" s="28">
        <v>2</v>
      </c>
      <c r="B33" s="29" t="s">
        <v>30</v>
      </c>
      <c r="C33" s="46"/>
      <c r="D33" s="56">
        <f>+SUM(D34:D41)</f>
        <v>418223.89</v>
      </c>
      <c r="E33" s="56">
        <v>19074136.599999998</v>
      </c>
    </row>
    <row r="34" spans="1:5" ht="26.25">
      <c r="A34" s="31"/>
      <c r="B34" s="32" t="s">
        <v>31</v>
      </c>
      <c r="C34" s="46"/>
      <c r="D34" s="56">
        <f>+418223.89</f>
        <v>418223.89</v>
      </c>
      <c r="E34" s="56">
        <v>19065018.9</v>
      </c>
    </row>
    <row r="35" spans="1:5" ht="26.25">
      <c r="A35" s="31"/>
      <c r="B35" s="32" t="s">
        <v>32</v>
      </c>
      <c r="C35" s="46"/>
      <c r="D35" s="56">
        <v>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0</v>
      </c>
      <c r="E40" s="56">
        <v>9117.7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1035575.9500000001</v>
      </c>
      <c r="E42" s="56">
        <v>-810377.3200000003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-128337.47999999986</v>
      </c>
      <c r="E56" s="56">
        <v>1411244.7300000004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1923498.2399999998</v>
      </c>
      <c r="E58" s="56">
        <v>2051835.72</v>
      </c>
    </row>
    <row r="59" spans="1:5" ht="15">
      <c r="A59" s="30"/>
      <c r="B59" s="34" t="s">
        <v>56</v>
      </c>
      <c r="C59" s="46"/>
      <c r="D59" s="56">
        <f>++E58</f>
        <v>2051835.72</v>
      </c>
      <c r="E59" s="56">
        <v>640590.989999998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356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60" zoomScalePageLayoutView="0" workbookViewId="0" topLeftCell="A7">
      <selection activeCell="H36" sqref="H36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7" t="s">
        <v>328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">
      <c r="A6" s="68" t="s">
        <v>359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306920.27</v>
      </c>
      <c r="F8" s="38"/>
      <c r="G8" s="38"/>
      <c r="H8" s="38"/>
      <c r="I8" s="38"/>
      <c r="J8" s="55">
        <v>7728334.319999999</v>
      </c>
      <c r="K8" s="55">
        <v>11035266.02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982521.06</v>
      </c>
      <c r="F12" s="38"/>
      <c r="G12" s="38"/>
      <c r="H12" s="38"/>
      <c r="I12" s="38"/>
      <c r="J12" s="38"/>
      <c r="K12" s="55">
        <v>982521.06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1641937.1</v>
      </c>
      <c r="K15" s="55">
        <v>1641937.1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1289441.33</v>
      </c>
      <c r="F19" s="55">
        <v>0</v>
      </c>
      <c r="G19" s="55">
        <v>0</v>
      </c>
      <c r="H19" s="55">
        <v>0</v>
      </c>
      <c r="I19" s="55">
        <v>0</v>
      </c>
      <c r="J19" s="55">
        <v>8885271.42</v>
      </c>
      <c r="K19" s="55">
        <v>13174724.18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1289441.33</v>
      </c>
      <c r="F22" s="38"/>
      <c r="G22" s="38"/>
      <c r="H22" s="38"/>
      <c r="I22" s="38"/>
      <c r="J22" s="55">
        <f>++J19</f>
        <v>8885271.42</v>
      </c>
      <c r="K22" s="55">
        <f>++J22+I22+H22+G22+F22+E22+D22+C22+B22</f>
        <v>13174724.18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475336.7</v>
      </c>
      <c r="F26" s="38"/>
      <c r="G26" s="38"/>
      <c r="H26" s="38"/>
      <c r="I26" s="38"/>
      <c r="J26" s="38"/>
      <c r="K26" s="55">
        <f>++J26+I26+H26+G26+F26+E26+D26+C26+B26</f>
        <v>475336.7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408356.04</v>
      </c>
      <c r="K29" s="55">
        <f>++J29+I29+H29+G29+F29+E29+D29+C29+B29</f>
        <v>408356.04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1764778.03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8808627.459999999</v>
      </c>
      <c r="K33" s="55">
        <f>++J33+I33+H33+G33+F33+E33+D33+C33+B33</f>
        <v>13573416.919999998</v>
      </c>
    </row>
    <row r="35" spans="1:3" ht="15">
      <c r="A35" s="60" t="s">
        <v>353</v>
      </c>
      <c r="B35" s="60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360</v>
      </c>
      <c r="B39" s="39"/>
      <c r="C39" s="39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2017-04-19T17:22:15Z</cp:lastPrinted>
  <dcterms:created xsi:type="dcterms:W3CDTF">2012-02-03T11:53:42Z</dcterms:created>
  <dcterms:modified xsi:type="dcterms:W3CDTF">2017-04-19T17:22:19Z</dcterms:modified>
  <cp:category/>
  <cp:version/>
  <cp:contentType/>
  <cp:contentStatus/>
</cp:coreProperties>
</file>