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3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<sst xmlns="http://schemas.openxmlformats.org/spreadsheetml/2006/main" count="422" uniqueCount="361">
  <si>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</si>
  <si>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</si>
  <si>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</si>
  <si>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</si>
  <si>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</si>
  <si>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</si>
  <si>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</si>
  <si>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</si>
  <si>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</si>
  <si>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</si>
  <si>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</si>
  <si>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</si>
  <si>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</si>
  <si>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</si>
  <si>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</si>
  <si>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</si>
  <si>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</si>
  <si>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</si>
  <si>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</si>
  <si>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</si>
  <si>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</si>
  <si>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</si>
  <si>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</si>
  <si>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</si>
  <si>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</si>
  <si>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</si>
  <si>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</si>
  <si>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</si>
  <si>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</si>
  <si>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</si>
  <si>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</si>
  <si>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</si>
  <si>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</si>
  <si>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</si>
  <si>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</si>
  <si>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</si>
  <si>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</si>
  <si>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</si>
  <si>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</si>
  <si>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</si>
  <si>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</si>
  <si>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</si>
  <si>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</si>
  <si>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</si>
  <si>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</si>
  <si>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</si>
  <si>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</si>
  <si>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</si>
  <si>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</si>
  <si>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</si>
  <si>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</si>
  <si>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</si>
  <si>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</si>
  <si>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</si>
  <si>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</si>
  <si>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</si>
  <si>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</si>
  <si>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</si>
  <si>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</si>
  <si>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</si>
  <si>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</si>
  <si>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</si>
  <si>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</si>
  <si>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</si>
  <si>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</si>
  <si>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</si>
  <si>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</si>
  <si>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</si>
  <si>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</si>
  <si>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</si>
  <si>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</si>
  <si>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</si>
  <si>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</si>
  <si>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</si>
  <si>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</si>
  <si>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</si>
  <si>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</si>
  <si>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</si>
  <si>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</si>
  <si>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</si>
  <si>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</si>
  <si>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</si>
  <si>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</si>
  <si>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</si>
  <si>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</si>
  <si>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</si>
  <si>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</si>
  <si>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</si>
  <si>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</si>
  <si>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</si>
  <si>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</si>
  <si>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</si>
  <si>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</si>
  <si>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</si>
  <si>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</si>
  <si>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</si>
  <si>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</si>
  <si>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</si>
  <si>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</si>
  <si>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</si>
  <si>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</si>
  <si>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</si>
  <si>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</si>
  <si>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</si>
  <si>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</si>
  <si>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</si>
  <si>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</si>
  <si>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</si>
  <si>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</si>
  <si>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</si>
  <si>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</si>
  <si>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</si>
  <si>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</si>
  <si>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</si>
  <si>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</si>
  <si>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</si>
  <si>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</si>
  <si>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</si>
  <si>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</si>
  <si>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</si>
  <si>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</si>
  <si>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</si>
  <si>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</si>
  <si>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</si>
  <si>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</si>
  <si>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</si>
  <si>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</si>
  <si>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</si>
  <si>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</si>
  <si>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</si>
  <si>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</si>
  <si>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</si>
  <si>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</si>
  <si>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</si>
  <si>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</si>
  <si>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</si>
  <si>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</si>
  <si>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</si>
  <si>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</si>
  <si>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</si>
  <si>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</si>
  <si>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</si>
  <si>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</si>
  <si>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</si>
  <si>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</si>
  <si>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</si>
  <si>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</si>
  <si>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</si>
  <si>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</si>
  <si>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</si>
  <si>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</si>
  <si>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</si>
  <si>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</si>
  <si>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</si>
  <si>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</si>
  <si>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</si>
  <si>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</si>
  <si>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</si>
  <si>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</si>
  <si>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</si>
  <si>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</si>
  <si>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</si>
  <si>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</si>
  <si>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</si>
  <si>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</si>
  <si>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</si>
  <si>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</si>
  <si>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</si>
  <si>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</si>
  <si>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</si>
  <si>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</si>
  <si>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</si>
  <si>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</si>
  <si>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</si>
  <si>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</si>
  <si>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</si>
  <si>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</si>
  <si>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</si>
  <si>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</si>
  <si>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</si>
  <si>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</si>
  <si>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</si>
  <si>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</si>
  <si>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</si>
  <si>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</si>
  <si>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</si>
  <si>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</si>
  <si>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</si>
  <si>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</si>
  <si>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</si>
  <si>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</si>
  <si>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</si>
  <si>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</si>
  <si>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</si>
  <si>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</si>
  <si>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</si>
  <si>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</si>
  <si>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</si>
  <si>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</si>
  <si>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</si>
  <si>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</si>
  <si>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</si>
  <si>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</si>
  <si>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</si>
  <si>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</si>
  <si>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</si>
  <si>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</si>
  <si>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</si>
  <si>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</si>
  <si>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</si>
  <si>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</si>
  <si>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</si>
  <si>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</si>
  <si>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</si>
  <si>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</si>
  <si>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</si>
  <si>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</si>
  <si>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</si>
  <si>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</si>
  <si>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</si>
  <si>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</si>
  <si>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</si>
  <si>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</si>
  <si>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</si>
  <si>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</si>
  <si>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</si>
  <si>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</si>
  <si>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</si>
  <si>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</si>
  <si>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</si>
  <si>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</si>
  <si>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</si>
  <si>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</si>
  <si>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</si>
  <si>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</si>
  <si>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</si>
  <si>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</si>
  <si>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</si>
  <si>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</si>
  <si>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</si>
  <si>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</si>
  <si>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</si>
  <si>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</si>
  <si>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</si>
  <si>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</si>
  <si>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</si>
  <si>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</si>
  <si>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</si>
  <si>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</si>
  <si>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</si>
  <si>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</si>
  <si>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</si>
  <si>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</si>
  <si>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</si>
  <si>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</si>
  <si>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</si>
  <si>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</si>
  <si>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</si>
  <si>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</si>
  <si>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</si>
  <si>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</si>
  <si>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</si>
  <si>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</si>
  <si>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</si>
  <si>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</si>
  <si>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</si>
  <si>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</si>
  <si>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</si>
  <si>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</si>
  <si>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</si>
  <si>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</si>
  <si>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</si>
  <si>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</si>
  <si>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</si>
  <si>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</si>
  <si>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</si>
  <si>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</si>
  <si>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</si>
  <si>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</si>
  <si>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</si>
  <si>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</si>
  <si>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</si>
  <si>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</si>
  <si>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</si>
  <si>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</si>
  <si>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</si>
  <si>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</si>
  <si>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</si>
  <si>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</si>
  <si>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</si>
  <si>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</si>
  <si>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</si>
  <si>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</si>
  <si>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</si>
  <si>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</si>
  <si>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</si>
  <si>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</si>
  <si>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</si>
  <si>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</si>
  <si>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</si>
  <si>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</si>
  <si>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</si>
  <si>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</si>
  <si>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</si>
  <si>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</si>
  <si>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</si>
  <si>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</si>
  <si>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</si>
  <si>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</si>
  <si>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</si>
  <si>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</si>
  <si>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</si>
  <si>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</si>
  <si>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</si>
  <si>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</si>
  <si>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</si>
  <si>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</si>
  <si>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</si>
  <si>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</si>
  <si>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</si>
  <si>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</si>
  <si>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</si>
  <si>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</si>
  <si>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</si>
  <si>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</si>
  <si>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</si>
  <si>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</si>
  <si>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</si>
  <si>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</si>
  <si>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</si>
  <si>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</si>
  <si>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</si>
  <si>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</si>
  <si>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</si>
  <si>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</si>
  <si>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</si>
  <si>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</si>
  <si>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</si>
  <si>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</si>
  <si>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</si>
  <si>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</si>
  <si>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</si>
  <si>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</si>
  <si>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</si>
  <si>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</si>
  <si>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</si>
  <si>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</si>
  <si>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</si>
  <si>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</si>
  <si>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</si>
  <si>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</si>
  <si>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</si>
  <si>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Biljana Vukčević</t>
  </si>
  <si>
    <t>Lice odgovorno za sastavljanje bilansa:  Biljana Vukčević</t>
  </si>
  <si>
    <t>od 01.01.2018  do  31.03.2018.</t>
  </si>
  <si>
    <t>Datum, 20.4.2018</t>
  </si>
  <si>
    <t>od   01.01.2018 do  31.03.2018.</t>
  </si>
  <si>
    <t>Datum, 20.04.2018</t>
  </si>
  <si>
    <t>Podgorici, 20.4.2018</t>
  </si>
  <si>
    <t>od 01.01.2018  do 31.03.2018</t>
  </si>
  <si>
    <t>Datum, 20.04.2018.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</si>
</sst>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4" fontId="24" fillId="0" borderId="13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D117" sqref="D117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1" t="s">
        <v>348</v>
      </c>
      <c r="B1" s="61"/>
      <c r="C1" s="41"/>
      <c r="D1" s="41"/>
      <c r="E1" s="41"/>
    </row>
    <row r="2" spans="1:5" ht="15">
      <c r="A2" s="61" t="s">
        <v>344</v>
      </c>
      <c r="B2" s="61"/>
      <c r="C2" s="41"/>
      <c r="D2" s="41"/>
      <c r="E2" s="41"/>
    </row>
    <row r="3" spans="1:5" ht="15">
      <c r="A3" s="61" t="s">
        <v>346</v>
      </c>
      <c r="B3" s="61"/>
      <c r="C3" s="41"/>
      <c r="D3" s="41"/>
      <c r="E3" s="41"/>
    </row>
    <row r="4" spans="1:5" ht="15">
      <c r="A4" s="61" t="s">
        <v>347</v>
      </c>
      <c r="B4" s="61"/>
      <c r="C4" s="41"/>
      <c r="D4" s="41"/>
      <c r="E4" s="41"/>
    </row>
    <row r="5" spans="1:5" ht="15">
      <c r="A5" s="62" t="s">
        <v>178</v>
      </c>
      <c r="B5" s="62"/>
      <c r="C5" s="62"/>
      <c r="D5" s="62"/>
      <c r="E5" s="62"/>
    </row>
    <row r="6" spans="1:5" ht="15">
      <c r="A6" s="63" t="s">
        <v>354</v>
      </c>
      <c r="B6" s="63"/>
      <c r="C6" s="63"/>
      <c r="D6" s="63"/>
      <c r="E6" s="63"/>
    </row>
    <row r="7" spans="1:5" ht="15">
      <c r="A7" s="62" t="s">
        <v>58</v>
      </c>
      <c r="B7" s="62"/>
      <c r="C7" s="62"/>
      <c r="D7" s="62"/>
      <c r="E7" s="62"/>
    </row>
    <row r="8" spans="1:5" ht="15">
      <c r="A8" s="64" t="s">
        <v>59</v>
      </c>
      <c r="B8" s="64" t="s">
        <v>0</v>
      </c>
      <c r="C8" s="64" t="s">
        <v>329</v>
      </c>
      <c r="D8" s="64" t="s">
        <v>330</v>
      </c>
      <c r="E8" s="64"/>
    </row>
    <row r="9" spans="1:5" ht="15">
      <c r="A9" s="64"/>
      <c r="B9" s="64"/>
      <c r="C9" s="64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1442.1000000000004</v>
      </c>
      <c r="E11" s="54">
        <v>1795.9800000000005</v>
      </c>
    </row>
    <row r="12" spans="1:5" ht="15">
      <c r="A12" s="10" t="s">
        <v>333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8427.35</v>
      </c>
      <c r="E13" s="54">
        <v>8427.35</v>
      </c>
    </row>
    <row r="14" spans="1:5" ht="30">
      <c r="A14" s="10" t="s">
        <v>332</v>
      </c>
      <c r="B14" s="12" t="s">
        <v>64</v>
      </c>
      <c r="C14" s="58"/>
      <c r="D14" s="37"/>
      <c r="E14" s="37"/>
    </row>
    <row r="15" spans="1:5" ht="15">
      <c r="A15" s="10" t="s">
        <v>334</v>
      </c>
      <c r="B15" s="11" t="s">
        <v>65</v>
      </c>
      <c r="C15" s="58"/>
      <c r="D15" s="54">
        <v>-6985.25</v>
      </c>
      <c r="E15" s="54">
        <v>-6631.37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760170.47</v>
      </c>
      <c r="E16" s="54">
        <v>764800.8700000001</v>
      </c>
    </row>
    <row r="17" spans="1:5" ht="15">
      <c r="A17" s="10" t="s">
        <v>335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211757.46</v>
      </c>
      <c r="E18" s="54">
        <v>203403.05</v>
      </c>
    </row>
    <row r="19" spans="1:5" ht="30">
      <c r="A19" s="10" t="s">
        <v>336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58"/>
      <c r="D21" s="54">
        <v>-251586.99</v>
      </c>
      <c r="E21" s="54">
        <v>-238602.18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46253213.370000005</v>
      </c>
      <c r="E22" s="54">
        <v>46375544.81</v>
      </c>
    </row>
    <row r="23" spans="1:5" ht="15">
      <c r="A23" s="10" t="s">
        <v>57</v>
      </c>
      <c r="B23" s="11" t="s">
        <v>75</v>
      </c>
      <c r="C23" s="58"/>
      <c r="D23" s="54">
        <f>++SUM(D24+D25+D26+D27+D28+D29+D30+D31+D32+D33+D34)</f>
        <v>46253213.370000005</v>
      </c>
      <c r="E23" s="54">
        <v>46375544.81</v>
      </c>
    </row>
    <row r="24" spans="1:5" ht="30">
      <c r="A24" s="13" t="s">
        <v>76</v>
      </c>
      <c r="B24" s="11" t="s">
        <v>77</v>
      </c>
      <c r="C24" s="58"/>
      <c r="D24" s="54">
        <v>44937162.7</v>
      </c>
      <c r="E24" s="54">
        <v>45056305.81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616035.63</v>
      </c>
      <c r="E28" s="54">
        <v>616485.81</v>
      </c>
    </row>
    <row r="29" spans="1:5" ht="30">
      <c r="A29" s="13" t="s">
        <v>86</v>
      </c>
      <c r="B29" s="12" t="s">
        <v>87</v>
      </c>
      <c r="C29" s="58"/>
      <c r="D29" s="54">
        <v>51162.94</v>
      </c>
      <c r="E29" s="54">
        <v>51625.26</v>
      </c>
    </row>
    <row r="30" spans="1:5" ht="15">
      <c r="A30" s="10" t="s">
        <v>338</v>
      </c>
      <c r="B30" s="11" t="s">
        <v>88</v>
      </c>
      <c r="C30" s="58"/>
      <c r="D30" s="54">
        <v>0</v>
      </c>
      <c r="E30" s="37">
        <v>0</v>
      </c>
    </row>
    <row r="31" spans="1:5" ht="15">
      <c r="A31" s="10" t="s">
        <v>339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648852.1</v>
      </c>
      <c r="E33" s="54">
        <v>651127.93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340</v>
      </c>
      <c r="B37" s="12" t="s">
        <v>99</v>
      </c>
      <c r="C37" s="58"/>
      <c r="D37" s="37"/>
      <c r="E37" s="37"/>
    </row>
    <row r="38" spans="1:5" ht="30">
      <c r="A38" s="10" t="s">
        <v>341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500000</v>
      </c>
      <c r="E39" s="54">
        <v>500000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500000</v>
      </c>
      <c r="E41" s="54">
        <v>500000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3536157.02</v>
      </c>
      <c r="E43" s="54">
        <v>1567872.04</v>
      </c>
    </row>
    <row r="44" spans="1:5" ht="15">
      <c r="A44" s="10">
        <v>11</v>
      </c>
      <c r="B44" s="11" t="s">
        <v>108</v>
      </c>
      <c r="C44" s="37"/>
      <c r="D44" s="54">
        <v>3353938.54</v>
      </c>
      <c r="E44" s="54">
        <v>1291571.97</v>
      </c>
    </row>
    <row r="45" spans="1:5" ht="15">
      <c r="A45" s="10" t="s">
        <v>57</v>
      </c>
      <c r="B45" s="11" t="s">
        <v>109</v>
      </c>
      <c r="C45" s="37"/>
      <c r="D45" s="54">
        <f>++D46+D47+D48+D49+D50+D51</f>
        <v>182218.47999999998</v>
      </c>
      <c r="E45" s="54">
        <v>276300.07</v>
      </c>
    </row>
    <row r="46" spans="1:5" ht="15">
      <c r="A46" s="10">
        <v>12</v>
      </c>
      <c r="B46" s="11" t="s">
        <v>110</v>
      </c>
      <c r="C46" s="37"/>
      <c r="D46" s="54">
        <v>152526.96</v>
      </c>
      <c r="E46" s="54">
        <v>250342.88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54">
        <v>6500.08</v>
      </c>
      <c r="E48" s="37">
        <v>6500.08</v>
      </c>
    </row>
    <row r="49" spans="1:5" ht="15">
      <c r="A49" s="10">
        <v>15</v>
      </c>
      <c r="B49" s="11" t="s">
        <v>113</v>
      </c>
      <c r="C49" s="37"/>
      <c r="D49" s="54">
        <v>6735.42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16456.02</v>
      </c>
      <c r="E51" s="54">
        <v>19457.11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388563.87</v>
      </c>
      <c r="E53" s="54">
        <v>383651.65</v>
      </c>
    </row>
    <row r="54" spans="1:5" ht="15">
      <c r="A54" s="10" t="s">
        <v>57</v>
      </c>
      <c r="B54" s="11" t="s">
        <v>120</v>
      </c>
      <c r="C54" s="58">
        <v>10</v>
      </c>
      <c r="D54" s="54">
        <f>++D55+D56</f>
        <v>489045.2</v>
      </c>
      <c r="E54" s="54">
        <v>1708197.62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54">
        <v>489045.2</v>
      </c>
      <c r="E56" s="54">
        <v>1708197.62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51928592.03000001</v>
      </c>
      <c r="E58" s="54">
        <v>51301862.97</v>
      </c>
    </row>
    <row r="59" spans="1:5" ht="15">
      <c r="A59" s="65" t="s">
        <v>125</v>
      </c>
      <c r="B59" s="65"/>
      <c r="C59" s="65"/>
      <c r="D59" s="65"/>
      <c r="E59" s="65"/>
    </row>
    <row r="60" spans="1:5" ht="15">
      <c r="A60" s="64" t="s">
        <v>59</v>
      </c>
      <c r="B60" s="64" t="s">
        <v>0</v>
      </c>
      <c r="C60" s="64" t="s">
        <v>329</v>
      </c>
      <c r="D60" s="64" t="s">
        <v>330</v>
      </c>
      <c r="E60" s="64"/>
    </row>
    <row r="61" spans="1:5" ht="15">
      <c r="A61" s="64"/>
      <c r="B61" s="64"/>
      <c r="C61" s="64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++D64+D65</f>
        <v>3000011.43</v>
      </c>
      <c r="E63" s="54"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13383888.77</v>
      </c>
      <c r="E66" s="54">
        <v>13283955.459999999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3003250.22</v>
      </c>
      <c r="E74" s="54">
        <v>3049186.02</v>
      </c>
    </row>
    <row r="75" spans="1:5" ht="15">
      <c r="A75" s="9" t="s">
        <v>57</v>
      </c>
      <c r="B75" s="11" t="s">
        <v>139</v>
      </c>
      <c r="C75" s="37"/>
      <c r="D75" s="54">
        <f>++D76+D77</f>
        <v>10380638.549999999</v>
      </c>
      <c r="E75" s="54">
        <v>10234769.44</v>
      </c>
    </row>
    <row r="76" spans="1:5" ht="15">
      <c r="A76" s="9" t="s">
        <v>140</v>
      </c>
      <c r="B76" s="11" t="s">
        <v>141</v>
      </c>
      <c r="C76" s="37"/>
      <c r="D76" s="54">
        <v>9934768.44</v>
      </c>
      <c r="E76" s="54">
        <v>8400271.42</v>
      </c>
    </row>
    <row r="77" spans="1:5" ht="15">
      <c r="A77" s="9" t="s">
        <v>142</v>
      </c>
      <c r="B77" s="11" t="s">
        <v>143</v>
      </c>
      <c r="C77" s="37"/>
      <c r="D77" s="54">
        <v>445870.11</v>
      </c>
      <c r="E77" s="54">
        <v>1834498.02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34570887.23</v>
      </c>
      <c r="E78" s="54">
        <v>34105675.24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854116.5499999999</v>
      </c>
      <c r="E79" s="54">
        <v>846456.37</v>
      </c>
    </row>
    <row r="80" spans="1:5" ht="15">
      <c r="A80" s="9">
        <v>980</v>
      </c>
      <c r="B80" s="11" t="s">
        <v>146</v>
      </c>
      <c r="C80" s="37"/>
      <c r="D80" s="54">
        <v>193087.44</v>
      </c>
      <c r="E80" s="54">
        <v>235909.38</v>
      </c>
    </row>
    <row r="81" spans="1:5" ht="15">
      <c r="A81" s="9">
        <v>982</v>
      </c>
      <c r="B81" s="11" t="s">
        <v>147</v>
      </c>
      <c r="C81" s="37"/>
      <c r="D81" s="54">
        <v>548183.95</v>
      </c>
      <c r="E81" s="54">
        <v>542504.79</v>
      </c>
    </row>
    <row r="82" spans="1:5" ht="15">
      <c r="A82" s="9">
        <v>983</v>
      </c>
      <c r="B82" s="11" t="s">
        <v>148</v>
      </c>
      <c r="C82" s="37"/>
      <c r="D82" s="54">
        <v>112845.16</v>
      </c>
      <c r="E82" s="54">
        <v>68042.2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33634715.05</v>
      </c>
      <c r="E86" s="54">
        <v>33174644.62</v>
      </c>
    </row>
    <row r="87" spans="1:5" ht="15">
      <c r="A87" s="9">
        <v>970</v>
      </c>
      <c r="B87" s="11" t="s">
        <v>154</v>
      </c>
      <c r="C87" s="37"/>
      <c r="D87" s="54">
        <v>30527771.86</v>
      </c>
      <c r="E87" s="54">
        <v>30093449.42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3106943.19</v>
      </c>
      <c r="E90" s="54">
        <v>3081195.2</v>
      </c>
    </row>
    <row r="91" spans="1:5" ht="15">
      <c r="A91" s="9" t="s">
        <v>57</v>
      </c>
      <c r="B91" s="11" t="s">
        <v>158</v>
      </c>
      <c r="C91" s="37"/>
      <c r="D91" s="54">
        <f>+D92+D93</f>
        <v>82055.63</v>
      </c>
      <c r="E91" s="54">
        <v>84574.25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54">
        <v>82055.63</v>
      </c>
      <c r="E93" s="37">
        <v>84574.25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941393.17</v>
      </c>
      <c r="E94" s="54">
        <v>853643.0199999999</v>
      </c>
    </row>
    <row r="95" spans="1:5" ht="15">
      <c r="A95" s="9">
        <v>22</v>
      </c>
      <c r="B95" s="11" t="s">
        <v>162</v>
      </c>
      <c r="C95" s="37"/>
      <c r="D95" s="54">
        <v>535915.26</v>
      </c>
      <c r="E95" s="54">
        <v>422205.68</v>
      </c>
    </row>
    <row r="96" spans="1:5" ht="15">
      <c r="A96" s="9">
        <v>23</v>
      </c>
      <c r="B96" s="11" t="s">
        <v>163</v>
      </c>
      <c r="C96" s="37"/>
      <c r="D96" s="54">
        <v>27416.37</v>
      </c>
      <c r="E96" s="54">
        <v>217044.77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>
        <v>285000.95</v>
      </c>
      <c r="E99" s="54"/>
    </row>
    <row r="100" spans="1:5" ht="15">
      <c r="A100" s="9">
        <v>21</v>
      </c>
      <c r="B100" s="11" t="s">
        <v>167</v>
      </c>
      <c r="C100" s="37"/>
      <c r="D100" s="54">
        <v>40566.07</v>
      </c>
      <c r="E100" s="54">
        <v>5088.33</v>
      </c>
    </row>
    <row r="101" spans="1:5" ht="15">
      <c r="A101" s="9" t="s">
        <v>168</v>
      </c>
      <c r="B101" s="11" t="s">
        <v>169</v>
      </c>
      <c r="C101" s="58"/>
      <c r="D101" s="54">
        <v>52494.52</v>
      </c>
      <c r="E101" s="54">
        <v>209304.24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14</v>
      </c>
      <c r="D107" s="54">
        <v>32411.43</v>
      </c>
      <c r="E107" s="54">
        <v>58577.82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51928592.029999994</v>
      </c>
      <c r="E108" s="54">
        <v>51301862.97</v>
      </c>
    </row>
    <row r="110" spans="1:2" ht="15">
      <c r="A110" s="61" t="s">
        <v>353</v>
      </c>
      <c r="B110" s="61"/>
    </row>
    <row r="111" spans="1:2" ht="15">
      <c r="A111" s="61" t="s">
        <v>350</v>
      </c>
      <c r="B111" s="61"/>
    </row>
    <row r="112" spans="1:2" ht="15">
      <c r="A112" s="40"/>
      <c r="B112" s="39"/>
    </row>
    <row r="113" spans="1:2" ht="15">
      <c r="A113" s="61" t="s">
        <v>345</v>
      </c>
      <c r="B113" s="61"/>
    </row>
    <row r="114" spans="1:2" ht="15">
      <c r="A114" s="61" t="s">
        <v>355</v>
      </c>
      <c r="B114" s="61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6">
      <selection activeCell="D114" sqref="D11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8" t="s">
        <v>298</v>
      </c>
      <c r="B5" s="68"/>
      <c r="C5" s="68"/>
      <c r="D5" s="68"/>
      <c r="E5" s="68"/>
    </row>
    <row r="6" spans="1:5" ht="15">
      <c r="A6" s="69" t="s">
        <v>356</v>
      </c>
      <c r="B6" s="69"/>
      <c r="C6" s="69"/>
      <c r="D6" s="69"/>
      <c r="E6" s="69"/>
    </row>
    <row r="7" spans="1:5" ht="15">
      <c r="A7" s="70" t="s">
        <v>59</v>
      </c>
      <c r="B7" s="70"/>
      <c r="C7" s="70" t="s">
        <v>1</v>
      </c>
      <c r="D7" s="66" t="s">
        <v>2</v>
      </c>
      <c r="E7" s="66"/>
    </row>
    <row r="8" spans="1:5" ht="15">
      <c r="A8" s="70"/>
      <c r="B8" s="70"/>
      <c r="C8" s="70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1342923.7000000002</v>
      </c>
      <c r="E10" s="55">
        <v>5537175.5600000005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1317599.4200000002</v>
      </c>
      <c r="E11" s="55">
        <v>5510511.720000001</v>
      </c>
    </row>
    <row r="12" spans="1:5" ht="15">
      <c r="A12" s="19">
        <v>750</v>
      </c>
      <c r="B12" s="21" t="s">
        <v>181</v>
      </c>
      <c r="C12" s="38"/>
      <c r="D12" s="55">
        <v>1315782.83</v>
      </c>
      <c r="E12" s="55">
        <v>6046354.73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-43178.39</v>
      </c>
      <c r="E16" s="55">
        <v>-530697.84</v>
      </c>
    </row>
    <row r="17" spans="1:5" ht="15">
      <c r="A17" s="19">
        <v>756</v>
      </c>
      <c r="B17" s="21" t="s">
        <v>186</v>
      </c>
      <c r="C17" s="38"/>
      <c r="D17" s="55">
        <v>43342.23</v>
      </c>
      <c r="E17" s="55">
        <v>-9903.6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1652.75</v>
      </c>
      <c r="E19" s="55">
        <v>4758.43</v>
      </c>
    </row>
    <row r="20" spans="1:5" ht="15">
      <c r="A20" s="19"/>
      <c r="B20" s="20" t="s">
        <v>189</v>
      </c>
      <c r="C20" s="58">
        <v>17</v>
      </c>
      <c r="D20" s="55">
        <f>+D21+D22+D23+D24</f>
        <v>25324.28</v>
      </c>
      <c r="E20" s="55">
        <v>26663.839999999997</v>
      </c>
    </row>
    <row r="21" spans="1:5" ht="15">
      <c r="A21" s="19">
        <v>760</v>
      </c>
      <c r="B21" s="21" t="s">
        <v>190</v>
      </c>
      <c r="C21" s="38"/>
      <c r="D21" s="55">
        <v>4514.74</v>
      </c>
      <c r="E21" s="55">
        <v>17496.6</v>
      </c>
    </row>
    <row r="22" spans="1:5" ht="17.25" customHeight="1">
      <c r="A22" s="19">
        <v>764</v>
      </c>
      <c r="B22" s="21" t="s">
        <v>191</v>
      </c>
      <c r="C22" s="38"/>
      <c r="D22" s="55">
        <v>2585.57</v>
      </c>
      <c r="E22" s="38">
        <v>4980.44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18223.97</v>
      </c>
      <c r="E24" s="55">
        <v>4186.8</v>
      </c>
    </row>
    <row r="25" spans="1:5" ht="15.75" customHeight="1">
      <c r="A25" s="19"/>
      <c r="B25" s="20" t="s">
        <v>194</v>
      </c>
      <c r="C25" s="38"/>
      <c r="D25" s="55">
        <f>++D26+D37+D43</f>
        <v>1137381.2</v>
      </c>
      <c r="E25" s="55">
        <v>4908379.18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833424.6100000001</v>
      </c>
      <c r="E26" s="55">
        <v>1723062.61</v>
      </c>
    </row>
    <row r="27" spans="1:5" ht="15.75" customHeight="1">
      <c r="A27" s="19">
        <v>400</v>
      </c>
      <c r="B27" s="21" t="s">
        <v>196</v>
      </c>
      <c r="C27" s="58"/>
      <c r="D27" s="55">
        <v>837946.03</v>
      </c>
      <c r="E27" s="55">
        <v>1840357.78</v>
      </c>
    </row>
    <row r="28" spans="1:5" ht="15.75" customHeight="1">
      <c r="A28" s="19"/>
      <c r="B28" s="21" t="s">
        <v>197</v>
      </c>
      <c r="C28" s="58"/>
      <c r="D28" s="38"/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-15785.94</v>
      </c>
      <c r="E31" s="55">
        <v>-157134.04</v>
      </c>
    </row>
    <row r="32" spans="1:5" ht="19.5" customHeight="1">
      <c r="A32" s="19">
        <v>405</v>
      </c>
      <c r="B32" s="21" t="s">
        <v>201</v>
      </c>
      <c r="C32" s="58"/>
      <c r="D32" s="55">
        <v>-9669.35</v>
      </c>
      <c r="E32" s="55">
        <v>159137.01</v>
      </c>
    </row>
    <row r="33" spans="1:5" ht="27.75" customHeight="1">
      <c r="A33" s="19">
        <v>406</v>
      </c>
      <c r="B33" s="21" t="s">
        <v>202</v>
      </c>
      <c r="C33" s="58"/>
      <c r="D33" s="55">
        <v>669.08</v>
      </c>
      <c r="E33" s="55">
        <v>-17937.94</v>
      </c>
    </row>
    <row r="34" spans="1:5" ht="18.75" customHeight="1">
      <c r="A34" s="19">
        <v>407</v>
      </c>
      <c r="B34" s="21" t="s">
        <v>203</v>
      </c>
      <c r="C34" s="58"/>
      <c r="D34" s="55">
        <v>20264.79</v>
      </c>
      <c r="E34" s="55">
        <v>-130823.64</v>
      </c>
    </row>
    <row r="35" spans="1:5" ht="28.5" customHeight="1">
      <c r="A35" s="19">
        <v>408</v>
      </c>
      <c r="B35" s="21" t="s">
        <v>204</v>
      </c>
      <c r="C35" s="58"/>
      <c r="D35" s="55">
        <v>0</v>
      </c>
      <c r="E35" s="55">
        <v>29463.44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264673.14</v>
      </c>
      <c r="E37" s="55">
        <v>3103085.82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259335.13</v>
      </c>
      <c r="E39" s="55">
        <v>3141608.29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5338.01</v>
      </c>
      <c r="E42" s="55">
        <v>-38522.47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39283.450000000004</v>
      </c>
      <c r="E43" s="55">
        <v>82230.74999999999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17848.86</v>
      </c>
      <c r="E47" s="55">
        <v>62337.24</v>
      </c>
    </row>
    <row r="48" spans="1:5" ht="17.25" customHeight="1">
      <c r="A48" s="19">
        <v>424</v>
      </c>
      <c r="B48" s="21" t="s">
        <v>219</v>
      </c>
      <c r="C48" s="58"/>
      <c r="D48" s="55">
        <v>21155.52</v>
      </c>
      <c r="E48" s="55">
        <v>18223.97</v>
      </c>
    </row>
    <row r="49" spans="1:5" ht="16.5" customHeight="1">
      <c r="A49" s="19">
        <v>429</v>
      </c>
      <c r="B49" s="21" t="s">
        <v>220</v>
      </c>
      <c r="C49" s="58"/>
      <c r="D49" s="55">
        <v>279.07</v>
      </c>
      <c r="E49" s="55">
        <v>1669.54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205542.50000000023</v>
      </c>
      <c r="E53" s="55">
        <v>628796.3800000008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341644.28</v>
      </c>
      <c r="E54" s="55">
        <v>1047249.2000000002</v>
      </c>
    </row>
    <row r="55" spans="1:5" ht="18.75" customHeight="1">
      <c r="A55" s="19"/>
      <c r="B55" s="20" t="s">
        <v>226</v>
      </c>
      <c r="C55" s="58"/>
      <c r="D55" s="55">
        <v>142965.06</v>
      </c>
      <c r="E55" s="55">
        <v>491755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12867.28</v>
      </c>
      <c r="E57" s="55">
        <v>48933.09</v>
      </c>
    </row>
    <row r="58" spans="1:5" ht="15">
      <c r="A58" s="18"/>
      <c r="B58" s="20" t="s">
        <v>229</v>
      </c>
      <c r="C58" s="58"/>
      <c r="D58" s="55">
        <f>++D59+D60+D61</f>
        <v>102455.82</v>
      </c>
      <c r="E58" s="55">
        <v>315591.49000000005</v>
      </c>
    </row>
    <row r="59" spans="1:5" ht="18" customHeight="1">
      <c r="A59" s="19"/>
      <c r="B59" s="21" t="s">
        <v>230</v>
      </c>
      <c r="C59" s="58"/>
      <c r="D59" s="55">
        <v>87533.94</v>
      </c>
      <c r="E59" s="55">
        <v>256112.82</v>
      </c>
    </row>
    <row r="60" spans="1:5" ht="15">
      <c r="A60" s="19"/>
      <c r="B60" s="21" t="s">
        <v>231</v>
      </c>
      <c r="C60" s="58"/>
      <c r="D60" s="55">
        <v>10597.7</v>
      </c>
      <c r="E60" s="55">
        <v>30046.09</v>
      </c>
    </row>
    <row r="61" spans="1:5" ht="15">
      <c r="A61" s="19"/>
      <c r="B61" s="21" t="s">
        <v>232</v>
      </c>
      <c r="C61" s="58"/>
      <c r="D61" s="55">
        <v>4324.18</v>
      </c>
      <c r="E61" s="55">
        <v>29432.58</v>
      </c>
    </row>
    <row r="62" spans="1:5" ht="15">
      <c r="A62" s="18"/>
      <c r="B62" s="20" t="s">
        <v>233</v>
      </c>
      <c r="C62" s="58"/>
      <c r="D62" s="55">
        <f>++D63+D64+D65+D66</f>
        <v>8957.11</v>
      </c>
      <c r="E62" s="55">
        <v>30924.42</v>
      </c>
    </row>
    <row r="63" spans="1:5" ht="30">
      <c r="A63" s="19"/>
      <c r="B63" s="21" t="s">
        <v>234</v>
      </c>
      <c r="C63" s="58"/>
      <c r="D63" s="55">
        <v>2538.97</v>
      </c>
      <c r="E63" s="55">
        <v>10473.29</v>
      </c>
    </row>
    <row r="64" spans="1:5" ht="14.25" customHeight="1">
      <c r="A64" s="19"/>
      <c r="B64" s="21" t="s">
        <v>235</v>
      </c>
      <c r="C64" s="58"/>
      <c r="D64" s="55">
        <v>2374.37</v>
      </c>
      <c r="E64" s="55">
        <v>7884.99</v>
      </c>
    </row>
    <row r="65" spans="1:5" ht="15.75" customHeight="1">
      <c r="A65" s="19"/>
      <c r="B65" s="21" t="s">
        <v>236</v>
      </c>
      <c r="C65" s="58"/>
      <c r="D65" s="55">
        <v>2931.43</v>
      </c>
      <c r="E65" s="55">
        <v>10343.92</v>
      </c>
    </row>
    <row r="66" spans="1:5" ht="15">
      <c r="A66" s="19"/>
      <c r="B66" s="21" t="s">
        <v>237</v>
      </c>
      <c r="C66" s="58"/>
      <c r="D66" s="55">
        <v>1112.34</v>
      </c>
      <c r="E66" s="55">
        <v>2222.22</v>
      </c>
    </row>
    <row r="67" spans="1:5" ht="15">
      <c r="A67" s="18"/>
      <c r="B67" s="20" t="s">
        <v>238</v>
      </c>
      <c r="C67" s="58"/>
      <c r="D67" s="55">
        <f>++D68+D69+D70+D71+D72+D73</f>
        <v>71569.91</v>
      </c>
      <c r="E67" s="55">
        <v>265155.12</v>
      </c>
    </row>
    <row r="68" spans="1:5" ht="44.25" customHeight="1">
      <c r="A68" s="19"/>
      <c r="B68" s="21" t="s">
        <v>239</v>
      </c>
      <c r="C68" s="58"/>
      <c r="D68" s="55">
        <v>5016.98</v>
      </c>
      <c r="E68" s="55">
        <v>52440.85</v>
      </c>
    </row>
    <row r="69" spans="1:5" ht="15.75" customHeight="1">
      <c r="A69" s="19"/>
      <c r="B69" s="21" t="s">
        <v>240</v>
      </c>
      <c r="C69" s="5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58"/>
      <c r="D70" s="55">
        <v>8718.14</v>
      </c>
      <c r="E70" s="55">
        <v>34723.58</v>
      </c>
    </row>
    <row r="71" spans="1:5" ht="15.75" customHeight="1">
      <c r="A71" s="19"/>
      <c r="B71" s="21" t="s">
        <v>242</v>
      </c>
      <c r="C71" s="58"/>
      <c r="D71" s="55">
        <v>0</v>
      </c>
      <c r="E71" s="55">
        <v>575.88</v>
      </c>
    </row>
    <row r="72" spans="1:5" ht="15.75" customHeight="1">
      <c r="A72" s="19"/>
      <c r="B72" s="21" t="s">
        <v>243</v>
      </c>
      <c r="C72" s="58"/>
      <c r="D72" s="55">
        <v>18966.96</v>
      </c>
      <c r="E72" s="55">
        <v>47507.85</v>
      </c>
    </row>
    <row r="73" spans="1:5" ht="15.75" customHeight="1">
      <c r="A73" s="19"/>
      <c r="B73" s="21" t="s">
        <v>244</v>
      </c>
      <c r="C73" s="58"/>
      <c r="D73" s="55">
        <v>38867.83</v>
      </c>
      <c r="E73" s="55">
        <v>129906.96</v>
      </c>
    </row>
    <row r="74" spans="1:5" ht="15.75" customHeight="1">
      <c r="A74" s="19"/>
      <c r="B74" s="20" t="s">
        <v>245</v>
      </c>
      <c r="C74" s="58"/>
      <c r="D74" s="55">
        <v>13623.69</v>
      </c>
      <c r="E74" s="55">
        <v>32440.35</v>
      </c>
    </row>
    <row r="75" spans="1:5" ht="15.75" customHeight="1">
      <c r="A75" s="19">
        <v>706</v>
      </c>
      <c r="B75" s="20" t="s">
        <v>246</v>
      </c>
      <c r="C75" s="58"/>
      <c r="D75" s="55">
        <v>10794.59</v>
      </c>
      <c r="E75" s="55">
        <v>137550.27</v>
      </c>
    </row>
    <row r="76" spans="1:5" ht="15.75" customHeight="1">
      <c r="A76" s="19"/>
      <c r="B76" s="20" t="s">
        <v>247</v>
      </c>
      <c r="C76" s="58"/>
      <c r="D76" s="55">
        <f>++D53-D54</f>
        <v>-136101.7799999998</v>
      </c>
      <c r="E76" s="55">
        <v>-418452.81999999937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581971.89</v>
      </c>
      <c r="E77" s="55">
        <v>2434249.27</v>
      </c>
    </row>
    <row r="78" spans="1:5" ht="31.5" customHeight="1">
      <c r="A78" s="19"/>
      <c r="B78" s="20" t="s">
        <v>249</v>
      </c>
      <c r="C78" s="58"/>
      <c r="D78" s="55">
        <f>+SUM(D79:D84)</f>
        <v>425137.77</v>
      </c>
      <c r="E78" s="55">
        <v>1571105.05</v>
      </c>
    </row>
    <row r="79" spans="1:5" ht="15.75" customHeight="1">
      <c r="A79" s="19">
        <v>770</v>
      </c>
      <c r="B79" s="21" t="s">
        <v>250</v>
      </c>
      <c r="C79" s="58"/>
      <c r="D79" s="55">
        <v>425137.77</v>
      </c>
      <c r="E79" s="55">
        <v>1571105.05</v>
      </c>
    </row>
    <row r="80" spans="1:5" ht="29.25" customHeight="1">
      <c r="A80" s="19">
        <v>771</v>
      </c>
      <c r="B80" s="21" t="s">
        <v>251</v>
      </c>
      <c r="C80" s="58"/>
      <c r="D80" s="38"/>
      <c r="E80" s="38"/>
    </row>
    <row r="81" spans="1:5" ht="16.5" customHeight="1">
      <c r="A81" s="19">
        <v>772</v>
      </c>
      <c r="B81" s="21" t="s">
        <v>252</v>
      </c>
      <c r="C81" s="58"/>
      <c r="D81" s="55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8941.08</v>
      </c>
      <c r="E85" s="55">
        <v>26367.37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8941.08</v>
      </c>
      <c r="E87" s="55">
        <v>26367.37</v>
      </c>
    </row>
    <row r="88" spans="1:5" ht="18.75" customHeight="1">
      <c r="A88" s="19">
        <v>734</v>
      </c>
      <c r="B88" s="21" t="s">
        <v>260</v>
      </c>
      <c r="C88" s="58"/>
      <c r="D88" s="38"/>
      <c r="E88" s="38"/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416196.69</v>
      </c>
      <c r="E92" s="55">
        <v>1544737.68</v>
      </c>
    </row>
    <row r="93" spans="1:5" ht="32.25" customHeight="1">
      <c r="A93" s="19"/>
      <c r="B93" s="20" t="s">
        <v>267</v>
      </c>
      <c r="C93" s="58"/>
      <c r="D93" s="55">
        <f>++D94+D95+D99+D100</f>
        <v>166237.52</v>
      </c>
      <c r="E93" s="55">
        <v>891992.97</v>
      </c>
    </row>
    <row r="94" spans="1:5" ht="17.25" customHeight="1">
      <c r="A94" s="19">
        <v>770</v>
      </c>
      <c r="B94" s="21" t="s">
        <v>268</v>
      </c>
      <c r="C94" s="58"/>
      <c r="D94" s="55">
        <v>154059.61</v>
      </c>
      <c r="E94" s="55">
        <v>521111.48</v>
      </c>
    </row>
    <row r="95" spans="1:5" ht="15.75" customHeight="1">
      <c r="A95" s="19">
        <v>772</v>
      </c>
      <c r="B95" s="21" t="s">
        <v>269</v>
      </c>
      <c r="C95" s="58"/>
      <c r="D95" s="55">
        <v>0</v>
      </c>
      <c r="E95" s="55">
        <v>0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1200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58"/>
      <c r="D100" s="55">
        <v>10977.91</v>
      </c>
      <c r="E100" s="55">
        <v>366081.49</v>
      </c>
    </row>
    <row r="101" spans="1:5" ht="37.5" customHeight="1">
      <c r="A101" s="19"/>
      <c r="B101" s="20" t="s">
        <v>278</v>
      </c>
      <c r="C101" s="58"/>
      <c r="D101" s="55">
        <f>++D105+D106</f>
        <v>462.32</v>
      </c>
      <c r="E101" s="55">
        <v>2481.38</v>
      </c>
    </row>
    <row r="102" spans="1:5" ht="18" customHeight="1">
      <c r="A102" s="19">
        <v>730</v>
      </c>
      <c r="B102" s="21" t="s">
        <v>279</v>
      </c>
      <c r="C102" s="58"/>
      <c r="D102" s="38"/>
      <c r="E102" s="38"/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>
        <v>0</v>
      </c>
      <c r="E105" s="55">
        <v>632.11</v>
      </c>
    </row>
    <row r="106" spans="1:5" ht="31.5" customHeight="1">
      <c r="A106" s="22" t="s">
        <v>284</v>
      </c>
      <c r="B106" s="21" t="s">
        <v>285</v>
      </c>
      <c r="C106" s="58"/>
      <c r="D106" s="55">
        <v>462.32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/>
      <c r="E108" s="38"/>
    </row>
    <row r="109" spans="1:5" ht="36" customHeight="1">
      <c r="A109" s="19"/>
      <c r="B109" s="20" t="s">
        <v>288</v>
      </c>
      <c r="C109" s="58"/>
      <c r="D109" s="55">
        <f>+D93-D101</f>
        <v>165775.19999999998</v>
      </c>
      <c r="E109" s="55">
        <v>889511.59</v>
      </c>
    </row>
    <row r="110" spans="1:5" ht="32.25" customHeight="1">
      <c r="A110" s="19"/>
      <c r="B110" s="20" t="s">
        <v>289</v>
      </c>
      <c r="C110" s="58"/>
      <c r="D110" s="55">
        <f>++D76+D77</f>
        <v>445870.1100000002</v>
      </c>
      <c r="E110" s="55">
        <v>2015796.4500000007</v>
      </c>
    </row>
    <row r="111" spans="1:5" ht="15.75" customHeight="1">
      <c r="A111" s="19"/>
      <c r="B111" s="20" t="s">
        <v>290</v>
      </c>
      <c r="C111" s="58"/>
      <c r="D111" s="55">
        <f>++D112</f>
        <v>0</v>
      </c>
      <c r="E111" s="55">
        <v>181298.43</v>
      </c>
    </row>
    <row r="112" spans="1:5" ht="15.75" customHeight="1">
      <c r="A112" s="19">
        <v>820</v>
      </c>
      <c r="B112" s="21" t="s">
        <v>291</v>
      </c>
      <c r="C112" s="58"/>
      <c r="D112" s="55">
        <v>0</v>
      </c>
      <c r="E112" s="55">
        <v>181298.43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445870.1100000002</v>
      </c>
      <c r="E114" s="55">
        <v>1834498.0200000007</v>
      </c>
    </row>
    <row r="115" spans="1:5" ht="19.5" customHeight="1">
      <c r="A115" s="19"/>
      <c r="B115" s="20" t="s">
        <v>294</v>
      </c>
      <c r="C115" s="58"/>
      <c r="D115" s="38"/>
      <c r="E115" s="55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1" t="s">
        <v>352</v>
      </c>
      <c r="B119" s="61"/>
      <c r="C119" s="67"/>
      <c r="D119" s="67"/>
      <c r="E119" s="44"/>
    </row>
    <row r="120" spans="1:2" ht="15">
      <c r="A120" s="61" t="s">
        <v>350</v>
      </c>
      <c r="B120" s="61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357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46">
      <selection activeCell="E65" sqref="E65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3" t="s">
        <v>342</v>
      </c>
      <c r="B5" s="73"/>
      <c r="C5" s="73"/>
      <c r="D5" s="73"/>
      <c r="E5" s="73"/>
    </row>
    <row r="6" spans="1:5" ht="15">
      <c r="A6" s="74" t="s">
        <v>359</v>
      </c>
      <c r="B6" s="74"/>
      <c r="C6" s="74"/>
      <c r="D6" s="74"/>
      <c r="E6" s="74"/>
    </row>
    <row r="7" spans="1:5" ht="15">
      <c r="A7" s="70"/>
      <c r="B7" s="70" t="s">
        <v>0</v>
      </c>
      <c r="C7" s="71" t="s">
        <v>1</v>
      </c>
      <c r="D7" s="72" t="s">
        <v>2</v>
      </c>
      <c r="E7" s="72"/>
    </row>
    <row r="8" spans="1:5" ht="15">
      <c r="A8" s="70"/>
      <c r="B8" s="70"/>
      <c r="C8" s="71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1740243.55</v>
      </c>
      <c r="E11" s="56">
        <v>5939852.0200000005</v>
      </c>
    </row>
    <row r="12" spans="1:5" ht="17.25" customHeight="1">
      <c r="A12" s="31"/>
      <c r="B12" s="32" t="s">
        <v>8</v>
      </c>
      <c r="C12" s="46"/>
      <c r="D12" s="56">
        <f>+1499371.24</f>
        <v>1499371.24</v>
      </c>
      <c r="E12" s="56">
        <v>5901913.16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+240872.31</f>
        <v>240872.31</v>
      </c>
      <c r="E14" s="56">
        <v>37938.86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1523379.07</v>
      </c>
      <c r="E16" s="56">
        <v>4599377.2</v>
      </c>
    </row>
    <row r="17" spans="1:5" ht="26.25">
      <c r="A17" s="19"/>
      <c r="B17" s="32" t="s">
        <v>13</v>
      </c>
      <c r="C17" s="46"/>
      <c r="D17" s="56">
        <f>+798453.09</f>
        <v>798453.09</v>
      </c>
      <c r="E17" s="56">
        <v>1750374.15</v>
      </c>
    </row>
    <row r="18" spans="1:5" ht="26.25">
      <c r="A18" s="19"/>
      <c r="B18" s="32" t="s">
        <v>14</v>
      </c>
      <c r="C18" s="46"/>
      <c r="D18" s="56">
        <v>206226.26</v>
      </c>
      <c r="E18" s="56">
        <v>107284.92</v>
      </c>
    </row>
    <row r="19" spans="1:5" ht="26.25">
      <c r="A19" s="19"/>
      <c r="B19" s="32" t="s">
        <v>15</v>
      </c>
      <c r="C19" s="46"/>
      <c r="D19" s="56">
        <v>52498.41</v>
      </c>
      <c r="E19" s="56">
        <v>285329.47</v>
      </c>
    </row>
    <row r="20" spans="1:5" ht="15">
      <c r="A20" s="19"/>
      <c r="B20" s="32" t="s">
        <v>16</v>
      </c>
      <c r="C20" s="46"/>
      <c r="D20" s="56">
        <f>+184071.09</f>
        <v>184071.09</v>
      </c>
      <c r="E20" s="56">
        <v>204793.05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+144328.51</f>
        <v>144328.51</v>
      </c>
      <c r="E22" s="56">
        <v>475647.91</v>
      </c>
    </row>
    <row r="23" spans="1:5" ht="15">
      <c r="A23" s="19"/>
      <c r="B23" s="32" t="s">
        <v>19</v>
      </c>
      <c r="C23" s="46"/>
      <c r="D23" s="56">
        <f>129468.09+6905.95+1427.67</f>
        <v>137801.71000000002</v>
      </c>
      <c r="E23" s="56">
        <v>1775947.7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216864.47999999998</v>
      </c>
      <c r="E25" s="56">
        <v>1340474.8200000003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1845502.0899999999</v>
      </c>
      <c r="E27" s="56">
        <v>3621275.38</v>
      </c>
    </row>
    <row r="28" spans="1:5" ht="15">
      <c r="A28" s="31"/>
      <c r="B28" s="30" t="s">
        <v>25</v>
      </c>
      <c r="C28" s="46"/>
      <c r="D28" s="56">
        <v>0</v>
      </c>
      <c r="E28" s="56">
        <v>0</v>
      </c>
    </row>
    <row r="29" spans="1:5" ht="15">
      <c r="A29" s="31"/>
      <c r="B29" s="30" t="s">
        <v>26</v>
      </c>
      <c r="C29" s="46"/>
      <c r="D29" s="56">
        <v>1833812.9</v>
      </c>
      <c r="E29" s="56">
        <v>2039871.1400000001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v>1300</v>
      </c>
      <c r="E31" s="56">
        <v>4850</v>
      </c>
    </row>
    <row r="32" spans="1:5" ht="15">
      <c r="A32" s="31"/>
      <c r="B32" s="32" t="s">
        <v>29</v>
      </c>
      <c r="C32" s="46"/>
      <c r="D32" s="56">
        <f>+29.13+6394.34+3965.72</f>
        <v>10389.19</v>
      </c>
      <c r="E32" s="56">
        <v>1576554.2399999998</v>
      </c>
    </row>
    <row r="33" spans="1:5" ht="15">
      <c r="A33" s="28">
        <v>2</v>
      </c>
      <c r="B33" s="29" t="s">
        <v>30</v>
      </c>
      <c r="C33" s="46"/>
      <c r="D33" s="56">
        <f>+SUM(D34:D41)</f>
        <v>0</v>
      </c>
      <c r="E33" s="56">
        <v>5237013.95</v>
      </c>
    </row>
    <row r="34" spans="1:5" ht="26.25">
      <c r="A34" s="31"/>
      <c r="B34" s="32" t="s">
        <v>31</v>
      </c>
      <c r="C34" s="46"/>
      <c r="D34" s="56">
        <v>0</v>
      </c>
      <c r="E34" s="56">
        <v>3222559.24</v>
      </c>
    </row>
    <row r="35" spans="1:5" ht="26.25">
      <c r="A35" s="31"/>
      <c r="B35" s="32" t="s">
        <v>32</v>
      </c>
      <c r="C35" s="46"/>
      <c r="D35" s="56">
        <v>0</v>
      </c>
      <c r="E35" s="56">
        <v>1996757.51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v>0</v>
      </c>
      <c r="E40" s="56">
        <v>17697.2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1845502.0899999999</v>
      </c>
      <c r="E42" s="56">
        <v>-1615738.5700000003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0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0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2062366.5699999998</v>
      </c>
      <c r="E56" s="56">
        <v>-760263.75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3353938.539999999</v>
      </c>
      <c r="E58" s="56">
        <v>1291571.9699999997</v>
      </c>
    </row>
    <row r="59" spans="1:5" ht="15">
      <c r="A59" s="30"/>
      <c r="B59" s="34" t="s">
        <v>56</v>
      </c>
      <c r="C59" s="46"/>
      <c r="D59" s="56">
        <f>++E58</f>
        <v>1291571.9699999997</v>
      </c>
      <c r="E59" s="56">
        <v>2051835.72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352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358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2.57421875" style="59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8" t="s">
        <v>328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69" t="s">
        <v>354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1289441.33</v>
      </c>
      <c r="F8" s="38"/>
      <c r="G8" s="38"/>
      <c r="H8" s="38"/>
      <c r="I8" s="38"/>
      <c r="J8" s="55">
        <v>8885271.42</v>
      </c>
      <c r="K8" s="55">
        <v>13174724.18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1759744.69</v>
      </c>
      <c r="F12" s="38"/>
      <c r="G12" s="38"/>
      <c r="H12" s="38"/>
      <c r="I12" s="38"/>
      <c r="J12" s="38"/>
      <c r="K12" s="55">
        <v>1759744.69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1834498.02</v>
      </c>
      <c r="K15" s="55">
        <v>1834498.02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3049186.02</v>
      </c>
      <c r="F19" s="55">
        <v>0</v>
      </c>
      <c r="G19" s="55">
        <v>0</v>
      </c>
      <c r="H19" s="55">
        <v>0</v>
      </c>
      <c r="I19" s="55">
        <v>0</v>
      </c>
      <c r="J19" s="55">
        <v>10234769.44</v>
      </c>
      <c r="K19" s="55">
        <v>16283966.889999999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3049186.02</v>
      </c>
      <c r="F22" s="38"/>
      <c r="G22" s="38"/>
      <c r="H22" s="38"/>
      <c r="I22" s="38"/>
      <c r="J22" s="55">
        <f>++J19</f>
        <v>10234769.44</v>
      </c>
      <c r="K22" s="55">
        <f>++J22+I22+H22+G22+F22+E22+D22+C22+B22</f>
        <v>16283966.889999999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3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-45935.8</v>
      </c>
      <c r="F26" s="38"/>
      <c r="G26" s="38"/>
      <c r="H26" s="38"/>
      <c r="I26" s="38"/>
      <c r="J26" s="38"/>
      <c r="K26" s="55">
        <f t="shared" si="0"/>
        <v>-45935.8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445870.11</v>
      </c>
      <c r="K29" s="55">
        <f t="shared" si="0"/>
        <v>445870.11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 t="shared" si="0"/>
        <v>0</v>
      </c>
    </row>
    <row r="31" spans="1:13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 t="shared" si="0"/>
        <v>-300001</v>
      </c>
      <c r="M31" s="60"/>
    </row>
    <row r="32" spans="1:13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  <c r="M32" s="60"/>
    </row>
    <row r="33" spans="1:13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+E22+E30+E32+E31+E29+E28+E27+E26+E25+E24+E23</f>
        <v>3003250.22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10380638.549999999</v>
      </c>
      <c r="K33" s="55">
        <f t="shared" si="0"/>
        <v>16383900.2</v>
      </c>
      <c r="L33" s="75"/>
      <c r="M33" s="60"/>
    </row>
    <row r="34" spans="5:13" ht="15">
      <c r="E34" s="60"/>
      <c r="M34" s="60"/>
    </row>
    <row r="35" spans="1:13" ht="15">
      <c r="A35" s="61" t="s">
        <v>353</v>
      </c>
      <c r="B35" s="61"/>
      <c r="C35" s="39"/>
      <c r="E35" s="60"/>
      <c r="M35" s="60"/>
    </row>
    <row r="36" spans="1:13" ht="15">
      <c r="A36" s="53" t="s">
        <v>350</v>
      </c>
      <c r="B36" s="39"/>
      <c r="C36" s="39"/>
      <c r="E36" s="60"/>
      <c r="J36" s="60"/>
      <c r="K36" s="60"/>
      <c r="M36" s="60"/>
    </row>
    <row r="37" spans="1:11" ht="15">
      <c r="A37" s="39"/>
      <c r="B37" s="39"/>
      <c r="C37" s="39"/>
      <c r="E37" s="60"/>
      <c r="J37" s="60"/>
      <c r="K37" s="60"/>
    </row>
    <row r="38" spans="1:11" ht="15">
      <c r="A38" s="39" t="s">
        <v>349</v>
      </c>
      <c r="B38" s="39"/>
      <c r="C38" s="39"/>
      <c r="E38" s="60"/>
      <c r="J38" s="60"/>
      <c r="K38" s="60"/>
    </row>
    <row r="39" spans="1:12" ht="15">
      <c r="A39" s="39" t="s">
        <v>360</v>
      </c>
      <c r="B39" s="39"/>
      <c r="C39" s="39"/>
      <c r="J39" s="60"/>
      <c r="K39" s="60"/>
      <c r="L39" s="60"/>
    </row>
    <row r="40" ht="15">
      <c r="J40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Vukcevic, Biljana</cp:lastModifiedBy>
  <cp:lastPrinted>2018-04-20T10:16:24Z</cp:lastPrinted>
  <dcterms:created xsi:type="dcterms:W3CDTF">2012-02-03T11:53:42Z</dcterms:created>
  <dcterms:modified xsi:type="dcterms:W3CDTF">2018-04-20T10:21:38Z</dcterms:modified>
  <cp:category/>
  <cp:version/>
  <cp:contentType/>
  <cp:contentStatus/>
</cp:coreProperties>
</file>