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vana.nenezic\AppData\Local\Microsoft\Windows\Temporary Internet Files\Content.Outlook\5B6Q6WH5\"/>
    </mc:Choice>
  </mc:AlternateContent>
  <xr:revisionPtr revIDLastSave="0" documentId="13_ncr:1_{EA9A508A-115B-461B-A0F4-F62DD976A19F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</externalReference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2'!$A$1:$O$20</definedName>
    <definedName name="Tablela_1__Podaci_o_osiguranju_za_period_od_1.januara_do_31._marta_2018.">Sadržaj!$A$5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3" l="1"/>
  <c r="G16" i="3" l="1"/>
  <c r="C31" i="1" l="1"/>
  <c r="F31" i="1" l="1"/>
  <c r="F32" i="1"/>
  <c r="F33" i="1" l="1"/>
  <c r="K8" i="3" l="1"/>
  <c r="K7" i="3"/>
  <c r="E31" i="1" l="1"/>
  <c r="K13" i="3" l="1"/>
  <c r="K14" i="3"/>
  <c r="K15" i="3"/>
  <c r="K12" i="3"/>
  <c r="K11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K16" i="3" l="1"/>
  <c r="N7" i="3"/>
  <c r="J16" i="3"/>
  <c r="I15" i="3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5" i="3"/>
  <c r="N14" i="3"/>
  <c r="N13" i="3"/>
  <c r="N9" i="3"/>
  <c r="N8" i="3"/>
  <c r="E16" i="3"/>
  <c r="D32" i="1"/>
  <c r="G32" i="1"/>
  <c r="E32" i="1"/>
  <c r="E33" i="1" s="1"/>
  <c r="C32" i="1"/>
  <c r="C33" i="1" s="1"/>
  <c r="D31" i="1"/>
  <c r="G31" i="1"/>
  <c r="N16" i="3" l="1"/>
  <c r="M7" i="3"/>
  <c r="M14" i="3"/>
  <c r="M10" i="3"/>
  <c r="L14" i="3"/>
  <c r="L8" i="3"/>
  <c r="L12" i="3"/>
  <c r="L10" i="3"/>
  <c r="M13" i="3"/>
  <c r="M8" i="3"/>
  <c r="M11" i="3"/>
  <c r="M15" i="3"/>
  <c r="M9" i="3"/>
  <c r="L7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<sst xmlns="http://schemas.openxmlformats.org/spreadsheetml/2006/main" count="89" uniqueCount="78">
  <si>
    <t>Lovćen osiguranje AD</t>
  </si>
  <si>
    <t>Swiss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</si>
  <si>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</si>
  <si>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</si>
  <si>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</si>
  <si>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</si>
  <si>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</si>
  <si>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</si>
  <si>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</si>
  <si>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</si>
  <si>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</si>
  <si>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</si>
  <si>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</si>
  <si>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</si>
  <si>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</si>
  <si>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</si>
  <si>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</si>
  <si>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</si>
  <si>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</si>
  <si>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</si>
  <si>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</si>
  <si>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</si>
  <si>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</si>
  <si>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</si>
  <si>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</si>
  <si>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</si>
  <si>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</si>
  <si>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</si>
  <si>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</si>
  <si>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</si>
  <si>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</si>
  <si>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</si>
  <si>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</si>
  <si>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</si>
  <si>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</si>
  <si>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</si>
  <si>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</si>
  <si>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</si>
  <si>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Indeks/
 </t>
    </r>
    <r>
      <rPr>
        <sz val="9"/>
        <color theme="0"/>
        <rFont val="Arial"/>
        <family val="2"/>
        <charset val="238"/>
      </rPr>
      <t xml:space="preserve">Index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</si>
  <si>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</si>
  <si>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</si>
  <si>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</si>
  <si>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</si>
  <si>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</si>
  <si>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</si>
  <si>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</si>
  <si>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</si>
  <si>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</si>
  <si>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</si>
  <si>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</si>
  <si>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writenn premium GWP (€)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</si>
  <si>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</si>
  <si>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</si>
  <si>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</si>
  <si>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</si>
  <si>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</si>
  <si>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</si>
  <si>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</si>
  <si>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</si>
  <si>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</si>
  <si>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</si>
  <si>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</si>
  <si>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Table 2: Gross Written Premium for the period 1 January - 30 November 2019</t>
  </si>
  <si>
    <t>Tablela 2: Bruto fakturisana premija za period od 1. januara do 30. novembra 2019. godine</t>
  </si>
  <si>
    <r>
      <t xml:space="preserve">BFP/ </t>
    </r>
    <r>
      <rPr>
        <sz val="9"/>
        <color theme="0"/>
        <rFont val="Arial"/>
        <family val="2"/>
        <charset val="238"/>
      </rPr>
      <t>GWP 
XI 2018</t>
    </r>
  </si>
  <si>
    <r>
      <t xml:space="preserve">BFP/ </t>
    </r>
    <r>
      <rPr>
        <sz val="9"/>
        <color theme="0"/>
        <rFont val="Arial"/>
        <family val="2"/>
        <charset val="238"/>
      </rPr>
      <t>GWP
XI 2019</t>
    </r>
  </si>
  <si>
    <r>
      <t xml:space="preserve">Učešće/ 
</t>
    </r>
    <r>
      <rPr>
        <sz val="9"/>
        <color theme="0"/>
        <rFont val="Arial"/>
        <family val="2"/>
        <charset val="238"/>
      </rPr>
      <t>Share XI 2018</t>
    </r>
  </si>
  <si>
    <r>
      <t xml:space="preserve">Učešće/
  </t>
    </r>
    <r>
      <rPr>
        <sz val="9"/>
        <color theme="0"/>
        <rFont val="Arial"/>
        <family val="2"/>
        <charset val="238"/>
      </rPr>
      <t>Share XI 2019</t>
    </r>
  </si>
  <si>
    <r>
      <t xml:space="preserve">BFP/ </t>
    </r>
    <r>
      <rPr>
        <sz val="9"/>
        <color theme="0"/>
        <rFont val="Arial"/>
        <family val="2"/>
        <charset val="238"/>
      </rPr>
      <t>GWP 
XI</t>
    </r>
    <r>
      <rPr>
        <b/>
        <sz val="9"/>
        <color theme="0"/>
        <rFont val="Arial"/>
        <family val="2"/>
        <charset val="238"/>
      </rPr>
      <t xml:space="preserve"> </t>
    </r>
    <r>
      <rPr>
        <sz val="9"/>
        <color theme="0"/>
        <rFont val="Arial"/>
        <family val="2"/>
        <charset val="238"/>
      </rPr>
      <t>2018</t>
    </r>
  </si>
  <si>
    <r>
      <t xml:space="preserve">Učešće/ 
</t>
    </r>
    <r>
      <rPr>
        <sz val="9"/>
        <color theme="0"/>
        <rFont val="Arial"/>
        <family val="2"/>
        <charset val="238"/>
      </rPr>
      <t>Share XI 2019</t>
    </r>
  </si>
  <si>
    <r>
      <t xml:space="preserve">BFP/ </t>
    </r>
    <r>
      <rPr>
        <sz val="9"/>
        <color theme="0"/>
        <rFont val="Arial"/>
        <family val="2"/>
        <charset val="238"/>
      </rPr>
      <t>GWP
XI  2018</t>
    </r>
  </si>
  <si>
    <r>
      <t xml:space="preserve">Učešće/
 </t>
    </r>
    <r>
      <rPr>
        <sz val="9"/>
        <color theme="0"/>
        <rFont val="Arial"/>
        <family val="2"/>
        <charset val="238"/>
      </rPr>
      <t>Share XI 2018</t>
    </r>
  </si>
  <si>
    <t>Tablela 1: Podaci o osiguranju za period od 1. januara do 30. novembra 2019. godine</t>
  </si>
  <si>
    <t>Table 1: Insurance data for the period 1 January - 30 November 2019</t>
  </si>
  <si>
    <t>za period od 1. januara do 30. novembra 2019. godine</t>
  </si>
  <si>
    <t>for the period 1 January - 30 November 2019</t>
  </si>
  <si>
    <t>Decembar, 2019. godine                                                                                     verzija 01</t>
  </si>
  <si>
    <t>December 2019                                                                                           version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</si>
</sst>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#"/>
    <numFmt numFmtId="165" formatCode="00"/>
    <numFmt numFmtId="166" formatCode="_-* #,##0.00\ _k_n_-;\-* #,##0.00\ _k_n_-;_-* &quot;-&quot;??\ _k_n_-;_-@_-"/>
    <numFmt numFmtId="167" formatCode="#,##0_ ;\-#,##0\ "/>
    <numFmt numFmtId="168" formatCode="m\o\n\th\ d\,\ yyyy"/>
    <numFmt numFmtId="169" formatCode="#,#00"/>
    <numFmt numFmtId="170" formatCode="#,"/>
    <numFmt numFmtId="171" formatCode="0.0%"/>
    <numFmt numFmtId="172" formatCode="#,##0.0"/>
    <numFmt numFmtId="173" formatCode="0.0"/>
  </numFmts>
  <fonts count="6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u/>
      <sz val="9"/>
      <color rgb="FF0000FF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rgb="FFFF000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5">
    <xf numFmtId="0" fontId="0" fillId="0" borderId="0"/>
    <xf numFmtId="0" fontId="3" fillId="0" borderId="0"/>
    <xf numFmtId="166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8" fontId="25" fillId="0" borderId="0">
      <protection locked="0"/>
    </xf>
    <xf numFmtId="169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>
      <alignment vertical="top"/>
    </xf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14" fontId="23" fillId="0" borderId="18" applyBorder="0"/>
    <xf numFmtId="0" fontId="5" fillId="0" borderId="0">
      <alignment vertical="top"/>
    </xf>
    <xf numFmtId="0" fontId="5" fillId="0" borderId="0"/>
    <xf numFmtId="0" fontId="3" fillId="10" borderId="8" applyNumberFormat="0" applyFont="0" applyAlignment="0" applyProtection="0"/>
    <xf numFmtId="0" fontId="3" fillId="0" borderId="0"/>
  </cellStyleXfs>
  <cellXfs count="113">
    <xf numFmtId="0" fontId="0" fillId="0" borderId="0" xfId="0"/>
    <xf numFmtId="0" fontId="29" fillId="0" borderId="0" xfId="66" applyFont="1" applyAlignment="1" applyProtection="1"/>
    <xf numFmtId="0" fontId="31" fillId="0" borderId="0" xfId="0" applyFont="1"/>
    <xf numFmtId="0" fontId="31" fillId="0" borderId="0" xfId="0" applyFont="1" applyAlignment="1">
      <alignment wrapText="1"/>
    </xf>
    <xf numFmtId="0" fontId="31" fillId="0" borderId="0" xfId="0" applyFont="1" applyAlignment="1">
      <alignment vertical="top"/>
    </xf>
    <xf numFmtId="3" fontId="31" fillId="0" borderId="0" xfId="0" applyNumberFormat="1" applyFont="1"/>
    <xf numFmtId="0" fontId="41" fillId="0" borderId="0" xfId="0" applyFont="1"/>
    <xf numFmtId="0" fontId="4" fillId="0" borderId="0" xfId="0" applyFont="1"/>
    <xf numFmtId="0" fontId="43" fillId="0" borderId="0" xfId="0" applyFont="1"/>
    <xf numFmtId="0" fontId="42" fillId="0" borderId="0" xfId="66" applyFont="1" applyAlignment="1" applyProtection="1"/>
    <xf numFmtId="0" fontId="41" fillId="0" borderId="10" xfId="0" applyFont="1" applyBorder="1"/>
    <xf numFmtId="3" fontId="47" fillId="0" borderId="0" xfId="0" applyNumberFormat="1" applyFont="1"/>
    <xf numFmtId="3" fontId="41" fillId="0" borderId="0" xfId="0" applyNumberFormat="1" applyFont="1"/>
    <xf numFmtId="0" fontId="31" fillId="0" borderId="0" xfId="0" applyFont="1" applyAlignment="1">
      <alignment horizontal="center" vertical="center"/>
    </xf>
    <xf numFmtId="0" fontId="47" fillId="0" borderId="0" xfId="0" applyFont="1"/>
    <xf numFmtId="0" fontId="31" fillId="0" borderId="0" xfId="0" applyFont="1" applyAlignment="1">
      <alignment vertical="center" wrapText="1"/>
    </xf>
    <xf numFmtId="3" fontId="31" fillId="0" borderId="0" xfId="0" applyNumberFormat="1" applyFont="1" applyAlignment="1">
      <alignment vertical="center"/>
    </xf>
    <xf numFmtId="3" fontId="35" fillId="0" borderId="0" xfId="0" applyNumberFormat="1" applyFont="1"/>
    <xf numFmtId="3" fontId="51" fillId="0" borderId="0" xfId="0" applyNumberFormat="1" applyFont="1"/>
    <xf numFmtId="0" fontId="35" fillId="0" borderId="0" xfId="0" applyFont="1"/>
    <xf numFmtId="0" fontId="51" fillId="0" borderId="0" xfId="0" applyFont="1"/>
    <xf numFmtId="0" fontId="35" fillId="35" borderId="0" xfId="0" applyFont="1" applyFill="1"/>
    <xf numFmtId="0" fontId="51" fillId="35" borderId="0" xfId="0" applyFont="1" applyFill="1"/>
    <xf numFmtId="3" fontId="35" fillId="35" borderId="0" xfId="0" applyNumberFormat="1" applyFont="1" applyFill="1"/>
    <xf numFmtId="3" fontId="51" fillId="35" borderId="0" xfId="0" applyNumberFormat="1" applyFont="1" applyFill="1"/>
    <xf numFmtId="0" fontId="0" fillId="0" borderId="0" xfId="0" applyAlignment="1">
      <alignment horizontal="center" vertical="center"/>
    </xf>
    <xf numFmtId="0" fontId="40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8" fillId="35" borderId="0" xfId="0" applyFont="1" applyFill="1" applyAlignment="1">
      <alignment horizontal="center" vertical="center"/>
    </xf>
    <xf numFmtId="0" fontId="53" fillId="37" borderId="0" xfId="3" applyFont="1" applyFill="1" applyAlignment="1">
      <alignment horizontal="center" vertical="center" wrapText="1"/>
    </xf>
    <xf numFmtId="0" fontId="54" fillId="38" borderId="0" xfId="0" applyFont="1" applyFill="1" applyAlignment="1">
      <alignment horizontal="center" vertical="center"/>
    </xf>
    <xf numFmtId="3" fontId="31" fillId="39" borderId="0" xfId="0" applyNumberFormat="1" applyFont="1" applyFill="1"/>
    <xf numFmtId="171" fontId="55" fillId="3" borderId="11" xfId="6" applyNumberFormat="1" applyFont="1" applyFill="1" applyBorder="1" applyAlignment="1">
      <alignment horizontal="center" vertical="center"/>
    </xf>
    <xf numFmtId="171" fontId="47" fillId="2" borderId="11" xfId="0" applyNumberFormat="1" applyFont="1" applyFill="1" applyBorder="1" applyAlignment="1">
      <alignment horizontal="center"/>
    </xf>
    <xf numFmtId="0" fontId="37" fillId="3" borderId="11" xfId="3" applyFont="1" applyFill="1" applyBorder="1" applyAlignment="1">
      <alignment horizontal="left" vertical="center" wrapText="1"/>
    </xf>
    <xf numFmtId="0" fontId="34" fillId="38" borderId="11" xfId="3" applyFont="1" applyFill="1" applyBorder="1" applyAlignment="1">
      <alignment horizontal="left" vertical="center" wrapText="1"/>
    </xf>
    <xf numFmtId="3" fontId="55" fillId="3" borderId="11" xfId="6" applyNumberFormat="1" applyFont="1" applyFill="1" applyBorder="1" applyAlignment="1">
      <alignment horizontal="right" vertical="center"/>
    </xf>
    <xf numFmtId="3" fontId="56" fillId="3" borderId="11" xfId="3" applyNumberFormat="1" applyFont="1" applyFill="1" applyBorder="1" applyAlignment="1">
      <alignment horizontal="right" vertical="center" wrapText="1"/>
    </xf>
    <xf numFmtId="3" fontId="47" fillId="2" borderId="11" xfId="0" applyNumberFormat="1" applyFont="1" applyFill="1" applyBorder="1" applyAlignment="1">
      <alignment horizontal="right"/>
    </xf>
    <xf numFmtId="3" fontId="55" fillId="2" borderId="11" xfId="3" applyNumberFormat="1" applyFont="1" applyFill="1" applyBorder="1" applyAlignment="1">
      <alignment horizontal="left" vertical="center"/>
    </xf>
    <xf numFmtId="172" fontId="55" fillId="3" borderId="11" xfId="6" applyNumberFormat="1" applyFont="1" applyFill="1" applyBorder="1" applyAlignment="1">
      <alignment horizontal="center" vertical="center"/>
    </xf>
    <xf numFmtId="3" fontId="45" fillId="38" borderId="11" xfId="0" applyNumberFormat="1" applyFont="1" applyFill="1" applyBorder="1" applyAlignment="1">
      <alignment horizontal="left" vertical="center"/>
    </xf>
    <xf numFmtId="9" fontId="45" fillId="38" borderId="11" xfId="0" applyNumberFormat="1" applyFont="1" applyFill="1" applyBorder="1" applyAlignment="1">
      <alignment horizontal="center" vertical="center"/>
    </xf>
    <xf numFmtId="172" fontId="45" fillId="37" borderId="11" xfId="6" applyNumberFormat="1" applyFont="1" applyFill="1" applyBorder="1" applyAlignment="1">
      <alignment horizontal="center" vertical="center"/>
    </xf>
    <xf numFmtId="165" fontId="36" fillId="2" borderId="11" xfId="3" applyNumberFormat="1" applyFont="1" applyFill="1" applyBorder="1" applyAlignment="1">
      <alignment horizontal="center" vertical="center" wrapText="1"/>
    </xf>
    <xf numFmtId="165" fontId="34" fillId="38" borderId="11" xfId="3" applyNumberFormat="1" applyFont="1" applyFill="1" applyBorder="1" applyAlignment="1">
      <alignment horizontal="center" vertical="center" wrapText="1"/>
    </xf>
    <xf numFmtId="0" fontId="32" fillId="38" borderId="11" xfId="3" applyFont="1" applyFill="1" applyBorder="1" applyAlignment="1">
      <alignment vertical="center" wrapText="1"/>
    </xf>
    <xf numFmtId="9" fontId="45" fillId="37" borderId="11" xfId="6" applyNumberFormat="1" applyFont="1" applyFill="1" applyBorder="1" applyAlignment="1">
      <alignment horizontal="center" vertical="center"/>
    </xf>
    <xf numFmtId="3" fontId="45" fillId="38" borderId="11" xfId="0" applyNumberFormat="1" applyFont="1" applyFill="1" applyBorder="1" applyAlignment="1">
      <alignment horizontal="right" vertical="center"/>
    </xf>
    <xf numFmtId="164" fontId="32" fillId="37" borderId="11" xfId="3" applyNumberFormat="1" applyFont="1" applyFill="1" applyBorder="1" applyAlignment="1">
      <alignment horizontal="center" vertical="center" wrapText="1"/>
    </xf>
    <xf numFmtId="3" fontId="45" fillId="37" borderId="11" xfId="3" applyNumberFormat="1" applyFont="1" applyFill="1" applyBorder="1" applyAlignment="1">
      <alignment horizontal="center" vertical="center" wrapText="1"/>
    </xf>
    <xf numFmtId="167" fontId="36" fillId="3" borderId="11" xfId="6" applyNumberFormat="1" applyFont="1" applyFill="1" applyBorder="1" applyAlignment="1">
      <alignment horizontal="right" vertical="center" wrapText="1"/>
    </xf>
    <xf numFmtId="167" fontId="37" fillId="2" borderId="11" xfId="5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 horizontal="left"/>
    </xf>
    <xf numFmtId="0" fontId="40" fillId="35" borderId="0" xfId="9" applyFont="1" applyFill="1" applyAlignment="1">
      <alignment horizontal="center" vertical="center"/>
    </xf>
    <xf numFmtId="3" fontId="58" fillId="0" borderId="0" xfId="66" applyNumberFormat="1" applyFont="1" applyAlignment="1" applyProtection="1"/>
    <xf numFmtId="3" fontId="47" fillId="2" borderId="12" xfId="0" applyNumberFormat="1" applyFont="1" applyFill="1" applyBorder="1" applyAlignment="1">
      <alignment horizontal="left"/>
    </xf>
    <xf numFmtId="3" fontId="47" fillId="2" borderId="13" xfId="0" applyNumberFormat="1" applyFont="1" applyFill="1" applyBorder="1" applyAlignment="1">
      <alignment horizontal="right"/>
    </xf>
    <xf numFmtId="3" fontId="56" fillId="3" borderId="14" xfId="3" applyNumberFormat="1" applyFont="1" applyFill="1" applyBorder="1" applyAlignment="1">
      <alignment horizontal="right" vertical="center" wrapText="1"/>
    </xf>
    <xf numFmtId="3" fontId="55" fillId="3" borderId="14" xfId="6" applyNumberFormat="1" applyFont="1" applyFill="1" applyBorder="1" applyAlignment="1">
      <alignment horizontal="right" vertical="center"/>
    </xf>
    <xf numFmtId="171" fontId="55" fillId="3" borderId="14" xfId="6" applyNumberFormat="1" applyFont="1" applyFill="1" applyBorder="1" applyAlignment="1">
      <alignment horizontal="center" vertical="center"/>
    </xf>
    <xf numFmtId="3" fontId="45" fillId="38" borderId="15" xfId="0" applyNumberFormat="1" applyFont="1" applyFill="1" applyBorder="1" applyAlignment="1">
      <alignment horizontal="right" vertical="center"/>
    </xf>
    <xf numFmtId="9" fontId="45" fillId="38" borderId="15" xfId="0" applyNumberFormat="1" applyFont="1" applyFill="1" applyBorder="1" applyAlignment="1">
      <alignment horizontal="center" vertical="center"/>
    </xf>
    <xf numFmtId="3" fontId="47" fillId="35" borderId="0" xfId="0" applyNumberFormat="1" applyFont="1" applyFill="1" applyAlignment="1">
      <alignment horizontal="center"/>
    </xf>
    <xf numFmtId="171" fontId="55" fillId="3" borderId="12" xfId="6" applyNumberFormat="1" applyFont="1" applyFill="1" applyBorder="1" applyAlignment="1">
      <alignment horizontal="center" vertical="center"/>
    </xf>
    <xf numFmtId="171" fontId="55" fillId="3" borderId="16" xfId="6" applyNumberFormat="1" applyFont="1" applyFill="1" applyBorder="1" applyAlignment="1">
      <alignment horizontal="center" vertical="center"/>
    </xf>
    <xf numFmtId="3" fontId="56" fillId="3" borderId="13" xfId="3" applyNumberFormat="1" applyFont="1" applyFill="1" applyBorder="1" applyAlignment="1">
      <alignment horizontal="right" vertical="center" wrapText="1"/>
    </xf>
    <xf numFmtId="3" fontId="45" fillId="37" borderId="14" xfId="3" applyNumberFormat="1" applyFont="1" applyFill="1" applyBorder="1" applyAlignment="1">
      <alignment horizontal="center" vertical="center" wrapText="1"/>
    </xf>
    <xf numFmtId="3" fontId="47" fillId="2" borderId="17" xfId="0" applyNumberFormat="1" applyFont="1" applyFill="1" applyBorder="1" applyAlignment="1">
      <alignment horizontal="right"/>
    </xf>
    <xf numFmtId="3" fontId="47" fillId="2" borderId="15" xfId="0" applyNumberFormat="1" applyFont="1" applyFill="1" applyBorder="1" applyAlignment="1">
      <alignment horizontal="right"/>
    </xf>
    <xf numFmtId="171" fontId="47" fillId="2" borderId="15" xfId="0" applyNumberFormat="1" applyFont="1" applyFill="1" applyBorder="1" applyAlignment="1">
      <alignment horizontal="center"/>
    </xf>
    <xf numFmtId="3" fontId="56" fillId="36" borderId="0" xfId="3" applyNumberFormat="1" applyFont="1" applyFill="1" applyAlignment="1">
      <alignment horizontal="center" vertical="center" wrapText="1"/>
    </xf>
    <xf numFmtId="3" fontId="55" fillId="36" borderId="0" xfId="6" applyNumberFormat="1" applyFont="1" applyFill="1" applyAlignment="1">
      <alignment horizontal="center" vertical="center"/>
    </xf>
    <xf numFmtId="3" fontId="56" fillId="35" borderId="0" xfId="5" applyNumberFormat="1" applyFont="1" applyFill="1" applyAlignment="1">
      <alignment horizontal="center" vertical="center"/>
    </xf>
    <xf numFmtId="0" fontId="42" fillId="0" borderId="0" xfId="66" applyFont="1" applyAlignment="1" applyProtection="1">
      <alignment horizontal="left"/>
    </xf>
    <xf numFmtId="3" fontId="42" fillId="0" borderId="0" xfId="66" applyNumberFormat="1" applyFont="1" applyAlignment="1" applyProtection="1">
      <alignment horizontal="left" vertical="center" wrapText="1"/>
    </xf>
    <xf numFmtId="3" fontId="29" fillId="0" borderId="0" xfId="66" applyNumberFormat="1" applyFont="1" applyAlignment="1" applyProtection="1">
      <alignment horizontal="left" vertical="center" wrapText="1"/>
    </xf>
    <xf numFmtId="0" fontId="31" fillId="35" borderId="0" xfId="0" applyFont="1" applyFill="1" applyAlignment="1">
      <alignment horizontal="right" vertical="center"/>
    </xf>
    <xf numFmtId="49" fontId="31" fillId="35" borderId="0" xfId="0" applyNumberFormat="1" applyFont="1" applyFill="1" applyAlignment="1">
      <alignment horizontal="right" vertical="center"/>
    </xf>
    <xf numFmtId="0" fontId="52" fillId="35" borderId="0" xfId="0" applyFont="1" applyFill="1" applyAlignment="1"/>
    <xf numFmtId="172" fontId="31" fillId="0" borderId="0" xfId="0" applyNumberFormat="1" applyFont="1"/>
    <xf numFmtId="3" fontId="55" fillId="3" borderId="11" xfId="6" applyNumberFormat="1" applyFont="1" applyFill="1" applyBorder="1" applyAlignment="1">
      <alignment horizontal="right" vertical="center" wrapText="1"/>
    </xf>
    <xf numFmtId="3" fontId="35" fillId="0" borderId="0" xfId="0" applyNumberFormat="1" applyFont="1" applyAlignment="1">
      <alignment vertical="center"/>
    </xf>
    <xf numFmtId="3" fontId="51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/>
    </xf>
    <xf numFmtId="0" fontId="59" fillId="0" borderId="0" xfId="0" applyNumberFormat="1" applyFont="1" applyAlignment="1">
      <alignment horizontal="center" vertical="center"/>
    </xf>
    <xf numFmtId="3" fontId="59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vertical="center"/>
    </xf>
    <xf numFmtId="3" fontId="60" fillId="0" borderId="0" xfId="0" applyNumberFormat="1" applyFont="1" applyAlignment="1">
      <alignment vertical="center"/>
    </xf>
    <xf numFmtId="167" fontId="34" fillId="37" borderId="11" xfId="6" applyNumberFormat="1" applyFont="1" applyFill="1" applyBorder="1" applyAlignment="1">
      <alignment horizontal="right" vertical="center" wrapText="1"/>
    </xf>
    <xf numFmtId="167" fontId="32" fillId="37" borderId="11" xfId="6" applyNumberFormat="1" applyFont="1" applyFill="1" applyBorder="1" applyAlignment="1">
      <alignment horizontal="right" vertical="center" wrapText="1"/>
    </xf>
    <xf numFmtId="167" fontId="37" fillId="3" borderId="11" xfId="6" applyNumberFormat="1" applyFont="1" applyFill="1" applyBorder="1" applyAlignment="1">
      <alignment horizontal="right" vertical="center" wrapText="1"/>
    </xf>
    <xf numFmtId="172" fontId="30" fillId="39" borderId="0" xfId="0" applyNumberFormat="1" applyFont="1" applyFill="1"/>
    <xf numFmtId="3" fontId="30" fillId="39" borderId="0" xfId="0" applyNumberFormat="1" applyFont="1" applyFill="1"/>
    <xf numFmtId="3" fontId="30" fillId="0" borderId="0" xfId="0" applyNumberFormat="1" applyFont="1"/>
    <xf numFmtId="173" fontId="31" fillId="0" borderId="0" xfId="0" applyNumberFormat="1" applyFont="1" applyAlignment="1">
      <alignment wrapText="1"/>
    </xf>
    <xf numFmtId="3" fontId="61" fillId="0" borderId="0" xfId="0" applyNumberFormat="1" applyFont="1" applyAlignment="1">
      <alignment vertical="center"/>
    </xf>
    <xf numFmtId="172" fontId="56" fillId="3" borderId="11" xfId="6" applyNumberFormat="1" applyFont="1" applyFill="1" applyBorder="1" applyAlignment="1">
      <alignment horizontal="center" vertical="center"/>
    </xf>
    <xf numFmtId="0" fontId="51" fillId="35" borderId="0" xfId="0" applyFont="1" applyFill="1" applyAlignment="1">
      <alignment horizontal="left"/>
    </xf>
    <xf numFmtId="0" fontId="27" fillId="0" borderId="0" xfId="66" applyAlignment="1" applyProtection="1">
      <alignment horizontal="left"/>
    </xf>
    <xf numFmtId="0" fontId="30" fillId="0" borderId="0" xfId="0" applyFont="1" applyAlignment="1">
      <alignment horizontal="left"/>
    </xf>
    <xf numFmtId="0" fontId="32" fillId="37" borderId="11" xfId="3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top"/>
    </xf>
    <xf numFmtId="0" fontId="52" fillId="0" borderId="0" xfId="0" applyFont="1" applyAlignment="1">
      <alignment horizontal="left" vertical="top"/>
    </xf>
    <xf numFmtId="0" fontId="32" fillId="38" borderId="11" xfId="3" applyFont="1" applyFill="1" applyBorder="1" applyAlignment="1">
      <alignment horizontal="center" vertical="center" wrapText="1"/>
    </xf>
    <xf numFmtId="164" fontId="32" fillId="37" borderId="11" xfId="3" applyNumberFormat="1" applyFont="1" applyFill="1" applyBorder="1" applyAlignment="1">
      <alignment horizontal="center" vertical="center" wrapText="1"/>
    </xf>
    <xf numFmtId="0" fontId="45" fillId="38" borderId="11" xfId="3" applyFont="1" applyFill="1" applyBorder="1" applyAlignment="1">
      <alignment horizontal="center" vertical="center"/>
    </xf>
    <xf numFmtId="164" fontId="45" fillId="37" borderId="11" xfId="3" applyNumberFormat="1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 horizontal="center"/>
    </xf>
    <xf numFmtId="3" fontId="52" fillId="35" borderId="0" xfId="0" applyNumberFormat="1" applyFont="1" applyFill="1" applyAlignment="1">
      <alignment horizontal="left" vertical="center" wrapText="1"/>
    </xf>
    <xf numFmtId="3" fontId="51" fillId="35" borderId="0" xfId="0" applyNumberFormat="1" applyFont="1" applyFill="1" applyAlignment="1">
      <alignment horizontal="left" vertical="center" wrapText="1"/>
    </xf>
    <xf numFmtId="3" fontId="48" fillId="37" borderId="11" xfId="3" applyNumberFormat="1" applyFont="1" applyFill="1" applyBorder="1" applyAlignment="1">
      <alignment horizontal="center" vertical="center" wrapText="1"/>
    </xf>
    <xf numFmtId="3" fontId="45" fillId="37" borderId="11" xfId="3" applyNumberFormat="1" applyFont="1" applyFill="1" applyBorder="1" applyAlignment="1">
      <alignment horizontal="center" vertical="center" wrapText="1"/>
    </xf>
  </cellXfs>
  <cellStyles count="95">
    <cellStyle name="20% - Accent1" xfId="29" builtinId="30" customBuiltin="1"/>
    <cellStyle name="20% - Accent1 2" xfId="67" xr:uid="{648DCED2-C435-4C1E-AB62-4C31476767C7}"/>
    <cellStyle name="20% - Accent2" xfId="33" builtinId="34" customBuiltin="1"/>
    <cellStyle name="20% - Accent2 2" xfId="68" xr:uid="{F3C5370B-9ECF-49D9-8428-5F9586224B6A}"/>
    <cellStyle name="20% - Accent3" xfId="37" builtinId="38" customBuiltin="1"/>
    <cellStyle name="20% - Accent3 2" xfId="69" xr:uid="{A2318710-7153-4EDC-80D5-68056BF802B0}"/>
    <cellStyle name="20% - Accent4" xfId="41" builtinId="42" customBuiltin="1"/>
    <cellStyle name="20% - Accent4 2" xfId="70" xr:uid="{06EC6DBD-6511-4B2C-B3C9-739E7977F6B5}"/>
    <cellStyle name="20% - Accent5" xfId="45" builtinId="46" customBuiltin="1"/>
    <cellStyle name="20% - Accent5 2" xfId="71" xr:uid="{3F136467-F4F4-41A9-97BF-6CF7AABE2C7D}"/>
    <cellStyle name="20% - Accent6" xfId="49" builtinId="50" customBuiltin="1"/>
    <cellStyle name="20% - Accent6 2" xfId="72" xr:uid="{12F890E4-E6AE-4B26-8E8B-B815E91C1556}"/>
    <cellStyle name="40% - Accent1" xfId="30" builtinId="31" customBuiltin="1"/>
    <cellStyle name="40% - Accent1 2" xfId="73" xr:uid="{0901E64C-2194-4496-9456-991EC22E0D49}"/>
    <cellStyle name="40% - Accent2" xfId="34" builtinId="35" customBuiltin="1"/>
    <cellStyle name="40% - Accent2 2" xfId="74" xr:uid="{ECBE2564-CDD1-41A8-B9A1-E70022501DEA}"/>
    <cellStyle name="40% - Accent3" xfId="38" builtinId="39" customBuiltin="1"/>
    <cellStyle name="40% - Accent3 2" xfId="75" xr:uid="{C9456041-24AA-409D-946B-2A9460D8FCDD}"/>
    <cellStyle name="40% - Accent4" xfId="42" builtinId="43" customBuiltin="1"/>
    <cellStyle name="40% - Accent4 2" xfId="76" xr:uid="{AE3DB96E-4EBF-4FE1-B1C2-AB0985643281}"/>
    <cellStyle name="40% - Accent5" xfId="46" builtinId="47" customBuiltin="1"/>
    <cellStyle name="40% - Accent5 2" xfId="77" xr:uid="{15A16AE9-180B-4A13-BFA4-D52182F5B956}"/>
    <cellStyle name="40% - Accent6" xfId="50" builtinId="51" customBuiltin="1"/>
    <cellStyle name="40% - Accent6 2" xfId="78" xr:uid="{20B7FA5B-FC57-483D-A0ED-56073629C918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 xr:uid="{00000000-0005-0000-0000-00001B000000}"/>
    <cellStyle name="Comma_12 Tablica 14-Grafikon 4" xfId="5" xr:uid="{00000000-0005-0000-0000-00001C000000}"/>
    <cellStyle name="Comma_Mjesecni_zbrojni_11_09" xfId="6" xr:uid="{00000000-0005-0000-0000-00001D000000}"/>
    <cellStyle name="Date" xfId="55" xr:uid="{00000000-0005-0000-0000-00001E000000}"/>
    <cellStyle name="Explanatory Text" xfId="26" builtinId="53" customBuiltin="1"/>
    <cellStyle name="Fixed" xfId="56" xr:uid="{00000000-0005-0000-0000-000020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26000000}"/>
    <cellStyle name="Heading2" xfId="58" xr:uid="{00000000-0005-0000-0000-000027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30A85E29-CC45-49B6-A9AE-16FC4F8C8B73}"/>
    <cellStyle name="Normal 11" xfId="80" xr:uid="{B5DD1EB5-5209-4E5C-AA06-33DAD77BC7B0}"/>
    <cellStyle name="Normal 13" xfId="81" xr:uid="{0AB4D882-0B54-4ECD-B505-657FFD65DC55}"/>
    <cellStyle name="Normal 2" xfId="7" xr:uid="{00000000-0005-0000-0000-00002D000000}"/>
    <cellStyle name="Normal 2 2" xfId="53" xr:uid="{00000000-0005-0000-0000-00002E000000}"/>
    <cellStyle name="Normal 2 2 2" xfId="83" xr:uid="{F59F46CD-52EE-4555-AA7F-70BAAC9B1D34}"/>
    <cellStyle name="Normal 2 2 3" xfId="84" xr:uid="{A7524B7A-BB08-43BC-92D6-D85F0A733112}"/>
    <cellStyle name="Normal 2 2 4" xfId="85" xr:uid="{1869A4EA-E189-466F-85EC-ECA5CD74E9E6}"/>
    <cellStyle name="Normal 2 2 5" xfId="82" xr:uid="{44C7E731-BE17-455E-85C4-00923F39274D}"/>
    <cellStyle name="Normal 2 3" xfId="59" xr:uid="{00000000-0005-0000-0000-00002F000000}"/>
    <cellStyle name="Normal 2 3 2" xfId="86" xr:uid="{B4FB5325-AE6C-41FA-A0E9-3CDEFE45D899}"/>
    <cellStyle name="Normal 2 4" xfId="87" xr:uid="{BBAF1A16-3564-4FD3-9F7D-34B66B95ED5C}"/>
    <cellStyle name="Normal 21" xfId="60" xr:uid="{00000000-0005-0000-0000-000030000000}"/>
    <cellStyle name="Normal 3" xfId="8" xr:uid="{00000000-0005-0000-0000-000031000000}"/>
    <cellStyle name="Normal 3 2" xfId="61" xr:uid="{00000000-0005-0000-0000-000032000000}"/>
    <cellStyle name="Normal 3 2 2" xfId="10" xr:uid="{00000000-0005-0000-0000-000033000000}"/>
    <cellStyle name="Normal 3 3" xfId="88" xr:uid="{EEA980BB-75D8-4B78-BF03-C7DC327D65E3}"/>
    <cellStyle name="Normal 3 4" xfId="89" xr:uid="{85454641-96C5-48C9-9880-85D3C35BE6E4}"/>
    <cellStyle name="Normal 3 5" xfId="94" xr:uid="{53DEA0FC-858F-460A-89DD-98E182A905DC}"/>
    <cellStyle name="Normal 4" xfId="9" xr:uid="{00000000-0005-0000-0000-000034000000}"/>
    <cellStyle name="Normal 4 2" xfId="62" xr:uid="{00000000-0005-0000-0000-000035000000}"/>
    <cellStyle name="Normal 4 3" xfId="90" xr:uid="{A3EF24BB-E9E4-490E-B7EE-B2FB30870298}"/>
    <cellStyle name="Normal 5" xfId="1" xr:uid="{00000000-0005-0000-0000-000036000000}"/>
    <cellStyle name="Normal 5 2" xfId="92" xr:uid="{2C6F508A-F630-41B4-BAAC-1595C8AC88F9}"/>
    <cellStyle name="Normal 5 3" xfId="91" xr:uid="{A04AABC2-63DD-405B-89AD-737BB1BFF38A}"/>
    <cellStyle name="Normal 6" xfId="52" xr:uid="{00000000-0005-0000-0000-000037000000}"/>
    <cellStyle name="Normal 7" xfId="54" xr:uid="{00000000-0005-0000-0000-000038000000}"/>
    <cellStyle name="Normal_novozami1" xfId="3" xr:uid="{00000000-0005-0000-0000-000039000000}"/>
    <cellStyle name="Note" xfId="25" builtinId="10" customBuiltin="1"/>
    <cellStyle name="Note 2" xfId="93" xr:uid="{31C4A66E-86B8-48C7-832A-5A0D53F58BCB}"/>
    <cellStyle name="Obično_ik" xfId="63" xr:uid="{00000000-0005-0000-0000-00003B000000}"/>
    <cellStyle name="Output" xfId="20" builtinId="21" customBuiltin="1"/>
    <cellStyle name="Percent 2" xfId="4" xr:uid="{00000000-0005-0000-0000-00003D000000}"/>
    <cellStyle name="Percent 3" xfId="64" xr:uid="{00000000-0005-0000-0000-00003E000000}"/>
    <cellStyle name="Style 1" xfId="65" xr:uid="{00000000-0005-0000-0000-00003F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170599369534122E-2"/>
          <c:y val="0.12496720096969309"/>
          <c:w val="0.89048109504852058"/>
          <c:h val="0.844134170773426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77D-4A5E-A33C-DA23D58D010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77D-4A5E-A33C-DA23D58D010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77D-4A5E-A33C-DA23D58D010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577D-4A5E-A33C-DA23D58D010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577D-4A5E-A33C-DA23D58D010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577D-4A5E-A33C-DA23D58D010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577D-4A5E-A33C-DA23D58D010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577D-4A5E-A33C-DA23D58D010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577D-4A5E-A33C-DA23D58D0103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7D-4A5E-A33C-DA23D58D0103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7D-4A5E-A33C-DA23D58D0103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7D-4A5E-A33C-DA23D58D0103}"/>
                </c:ext>
              </c:extLst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77D-4A5E-A33C-DA23D58D0103}"/>
                </c:ext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77D-4A5E-A33C-DA23D58D0103}"/>
                </c:ext>
              </c:extLst>
            </c:dLbl>
            <c:dLbl>
              <c:idx val="5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77D-4A5E-A33C-DA23D58D0103}"/>
                </c:ext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77D-4A5E-A33C-DA23D58D0103}"/>
                </c:ext>
              </c:extLst>
            </c:dLbl>
            <c:dLbl>
              <c:idx val="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953754974176614"/>
                      <c:h val="0.140690866209041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577D-4A5E-A33C-DA23D58D0103}"/>
                </c:ext>
              </c:extLst>
            </c:dLbl>
            <c:dLbl>
              <c:idx val="8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77D-4A5E-A33C-DA23D58D010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[1]MO_I!$G$46:$G$53</c:f>
              <c:strCache>
                <c:ptCount val="8"/>
                <c:pt idx="0">
                  <c:v>10</c:v>
                </c:pt>
                <c:pt idx="1">
                  <c:v>20</c:v>
                </c:pt>
                <c:pt idx="2">
                  <c:v>01</c:v>
                </c:pt>
                <c:pt idx="3">
                  <c:v>09</c:v>
                </c:pt>
                <c:pt idx="4">
                  <c:v>03</c:v>
                </c:pt>
                <c:pt idx="5">
                  <c:v>08</c:v>
                </c:pt>
                <c:pt idx="6">
                  <c:v>02</c:v>
                </c:pt>
                <c:pt idx="7">
                  <c:v>Ostalo (manje od 3%)/
Others (less than 3%)</c:v>
                </c:pt>
              </c:strCache>
            </c:strRef>
          </c:cat>
          <c:val>
            <c:numRef>
              <c:f>[1]MO_I!$I$46:$I$53</c:f>
              <c:numCache>
                <c:formatCode>General</c:formatCode>
                <c:ptCount val="8"/>
                <c:pt idx="0">
                  <c:v>0.40653994363108509</c:v>
                </c:pt>
                <c:pt idx="1">
                  <c:v>0.15178039140245791</c:v>
                </c:pt>
                <c:pt idx="2">
                  <c:v>0.12327759706313803</c:v>
                </c:pt>
                <c:pt idx="3">
                  <c:v>8.7342632790225597E-2</c:v>
                </c:pt>
                <c:pt idx="4">
                  <c:v>7.3526006706958705E-2</c:v>
                </c:pt>
                <c:pt idx="5">
                  <c:v>3.6217747193082572E-2</c:v>
                </c:pt>
                <c:pt idx="6">
                  <c:v>2.9635745273342323E-2</c:v>
                </c:pt>
                <c:pt idx="7">
                  <c:v>9.1679935939709745E-2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77D-4A5E-A33C-DA23D58D0103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16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37</xdr:row>
      <xdr:rowOff>47625</xdr:rowOff>
    </xdr:from>
    <xdr:to>
      <xdr:col>4</xdr:col>
      <xdr:colOff>771525</xdr:colOff>
      <xdr:row>64</xdr:row>
      <xdr:rowOff>73820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F47CDB3-3DF5-45CF-ACE5-74D7DC74B9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vana.nenezic/Desktop/Mjese&#269;ni%20izvje&#353;taji/2019%2011/NOVEMBAR%202019%20sa%20novim%20obrasc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_I"/>
      <sheetName val="MO_II"/>
      <sheetName val="MO_II (LOVĆEN NEŽIVOT i ŽIVOT)"/>
      <sheetName val="MO_II (SAVA I GRAWE)"/>
      <sheetName val="MO_II (GENERALI I WIENER))"/>
      <sheetName val="MO_II (UNIQA NEŽIV I ŽIV)"/>
      <sheetName val="MO_II (SWISS)"/>
    </sheetNames>
    <sheetDataSet>
      <sheetData sheetId="0">
        <row r="46">
          <cell r="G46">
            <v>10</v>
          </cell>
          <cell r="I46">
            <v>0.40653994363108509</v>
          </cell>
        </row>
        <row r="47">
          <cell r="G47">
            <v>20</v>
          </cell>
          <cell r="I47">
            <v>0.15178039140245791</v>
          </cell>
        </row>
        <row r="48">
          <cell r="G48" t="str">
            <v>01</v>
          </cell>
          <cell r="I48">
            <v>0.12327759706313803</v>
          </cell>
        </row>
        <row r="49">
          <cell r="G49" t="str">
            <v>09</v>
          </cell>
          <cell r="I49">
            <v>8.7342632790225597E-2</v>
          </cell>
        </row>
        <row r="50">
          <cell r="G50" t="str">
            <v>03</v>
          </cell>
          <cell r="I50">
            <v>7.3526006706958705E-2</v>
          </cell>
        </row>
        <row r="51">
          <cell r="G51" t="str">
            <v>08</v>
          </cell>
          <cell r="I51">
            <v>3.6217747193082572E-2</v>
          </cell>
        </row>
        <row r="52">
          <cell r="G52" t="str">
            <v>02</v>
          </cell>
          <cell r="I52">
            <v>2.9635745273342323E-2</v>
          </cell>
        </row>
        <row r="53">
          <cell r="G53" t="str">
            <v>Ostalo (manje od 3%)/
Others (less than 3%)</v>
          </cell>
          <cell r="I53">
            <v>9.1679935939709745E-2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workbookViewId="0">
      <selection activeCell="A23" sqref="A23"/>
    </sheetView>
  </sheetViews>
  <sheetFormatPr defaultRowHeight="15" x14ac:dyDescent="0.25"/>
  <cols>
    <col min="1" max="1" width="100" style="25" customWidth="1"/>
  </cols>
  <sheetData>
    <row r="7" spans="1:1" ht="15.75" customHeight="1" x14ac:dyDescent="0.25">
      <c r="A7" s="29" t="s">
        <v>7</v>
      </c>
    </row>
    <row r="8" spans="1:1" ht="15.75" customHeight="1" x14ac:dyDescent="0.25">
      <c r="A8" s="30"/>
    </row>
    <row r="9" spans="1:1" ht="15.75" customHeight="1" x14ac:dyDescent="0.25">
      <c r="A9" s="29" t="s">
        <v>8</v>
      </c>
    </row>
    <row r="10" spans="1:1" ht="15.75" customHeight="1" x14ac:dyDescent="0.25"/>
    <row r="11" spans="1:1" ht="15.75" customHeight="1" x14ac:dyDescent="0.25"/>
    <row r="12" spans="1:1" x14ac:dyDescent="0.25">
      <c r="A12" s="26" t="s">
        <v>43</v>
      </c>
    </row>
    <row r="13" spans="1:1" x14ac:dyDescent="0.25">
      <c r="A13" s="26" t="s">
        <v>74</v>
      </c>
    </row>
    <row r="14" spans="1:1" x14ac:dyDescent="0.25">
      <c r="A14" s="27"/>
    </row>
    <row r="15" spans="1:1" x14ac:dyDescent="0.25">
      <c r="A15" s="27"/>
    </row>
    <row r="16" spans="1:1" x14ac:dyDescent="0.25">
      <c r="A16" s="28" t="s">
        <v>44</v>
      </c>
    </row>
    <row r="17" spans="1:1" x14ac:dyDescent="0.25">
      <c r="A17" s="28" t="s">
        <v>75</v>
      </c>
    </row>
    <row r="22" spans="1:1" x14ac:dyDescent="0.25">
      <c r="A22" s="77" t="s">
        <v>76</v>
      </c>
    </row>
    <row r="23" spans="1:1" x14ac:dyDescent="0.25">
      <c r="A23" s="78" t="s">
        <v>77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A27" sqref="A27"/>
    </sheetView>
  </sheetViews>
  <sheetFormatPr defaultColWidth="9.140625" defaultRowHeight="12.75" x14ac:dyDescent="0.2"/>
  <cols>
    <col min="1" max="1" width="79.85546875" style="6" customWidth="1"/>
    <col min="2" max="16384" width="9.140625" style="6"/>
  </cols>
  <sheetData>
    <row r="2" spans="1:1" x14ac:dyDescent="0.2">
      <c r="A2" s="54" t="s">
        <v>54</v>
      </c>
    </row>
    <row r="5" spans="1:1" s="7" customFormat="1" x14ac:dyDescent="0.2">
      <c r="A5" s="1" t="s">
        <v>72</v>
      </c>
    </row>
    <row r="6" spans="1:1" s="8" customFormat="1" x14ac:dyDescent="0.2">
      <c r="A6" s="74" t="s">
        <v>73</v>
      </c>
    </row>
    <row r="7" spans="1:1" s="7" customFormat="1" x14ac:dyDescent="0.2">
      <c r="A7" s="1" t="s">
        <v>10</v>
      </c>
    </row>
    <row r="8" spans="1:1" s="8" customFormat="1" x14ac:dyDescent="0.2">
      <c r="A8" s="9" t="s">
        <v>9</v>
      </c>
    </row>
    <row r="9" spans="1:1" s="7" customFormat="1" x14ac:dyDescent="0.2">
      <c r="A9" s="76" t="s">
        <v>63</v>
      </c>
    </row>
    <row r="10" spans="1:1" s="8" customFormat="1" x14ac:dyDescent="0.2">
      <c r="A10" s="75" t="s">
        <v>62</v>
      </c>
    </row>
    <row r="59" spans="1:1" x14ac:dyDescent="0.2">
      <c r="A59" s="10"/>
    </row>
  </sheetData>
  <hyperlinks>
    <hyperlink ref="A6" location="'Tabela 1'!A1" display="Table 1: Insurance data for the period 1 January - 30 September 2018" xr:uid="{00000000-0004-0000-0100-000000000000}"/>
    <hyperlink ref="A5" location="'Tabela 1'!A1" display="Tablela 1: Podaci o osiguranju za period od 1.januara do 30. septembra 2018." xr:uid="{00000000-0004-0000-0100-000001000000}"/>
    <hyperlink ref="A8" location="'Tabela 1'!A1" display="Chart 1: Share of classes of insurance in total GWP" xr:uid="{00000000-0004-0000-0100-000003000000}"/>
    <hyperlink ref="A9" location="'Tabela 2'!A1" display="Tablela 2: Bruto fakturisana premija za period od 1. januara do 30. septembra 2018." xr:uid="{00000000-0004-0000-0100-000004000000}"/>
    <hyperlink ref="A10" location="'Tabela 2'!A1" display="Table 2: Gross Written Premium for the period 1 January - 30 September 2018" xr:uid="{00000000-0004-0000-0100-000005000000}"/>
    <hyperlink ref="A7" location="'Tabela 1'!A1" display="Grafik 1: Učešće vrsta osiguranja u ukupnoj  BFP" xr:uid="{00000000-0004-0000-0100-000002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H90"/>
  <sheetViews>
    <sheetView showGridLines="0" topLeftCell="A13" zoomScaleNormal="100" workbookViewId="0">
      <selection activeCell="I22" sqref="I22"/>
    </sheetView>
  </sheetViews>
  <sheetFormatPr defaultColWidth="9.140625" defaultRowHeight="11.25" x14ac:dyDescent="0.2"/>
  <cols>
    <col min="1" max="1" width="5" style="2" customWidth="1"/>
    <col min="2" max="2" width="37.42578125" style="2" customWidth="1"/>
    <col min="3" max="3" width="13.42578125" style="2" bestFit="1" customWidth="1"/>
    <col min="4" max="4" width="22.140625" style="2" customWidth="1"/>
    <col min="5" max="5" width="14.85546875" style="2" bestFit="1" customWidth="1"/>
    <col min="6" max="6" width="7" style="2" bestFit="1" customWidth="1"/>
    <col min="7" max="7" width="10.28515625" style="2" customWidth="1"/>
    <col min="8" max="8" width="10" style="2" bestFit="1" customWidth="1"/>
    <col min="9" max="16384" width="9.140625" style="2"/>
  </cols>
  <sheetData>
    <row r="2" spans="1:8" s="19" customFormat="1" ht="15" x14ac:dyDescent="0.25">
      <c r="A2" s="79" t="s">
        <v>72</v>
      </c>
      <c r="B2" s="79"/>
      <c r="C2" s="79"/>
      <c r="D2" s="79"/>
      <c r="E2" s="21"/>
      <c r="F2" s="21"/>
      <c r="G2" s="21"/>
    </row>
    <row r="3" spans="1:8" s="20" customFormat="1" ht="14.25" x14ac:dyDescent="0.2">
      <c r="A3" s="98" t="s">
        <v>73</v>
      </c>
      <c r="B3" s="98"/>
      <c r="C3" s="98"/>
      <c r="D3" s="98"/>
      <c r="E3" s="22"/>
      <c r="F3" s="22"/>
      <c r="G3" s="22"/>
    </row>
    <row r="5" spans="1:8" s="14" customFormat="1" ht="21" customHeight="1" x14ac:dyDescent="0.2">
      <c r="A5" s="101" t="s">
        <v>11</v>
      </c>
      <c r="B5" s="101" t="s">
        <v>49</v>
      </c>
      <c r="C5" s="107" t="s">
        <v>51</v>
      </c>
      <c r="D5" s="107"/>
      <c r="E5" s="106" t="s">
        <v>40</v>
      </c>
      <c r="F5" s="106"/>
      <c r="G5" s="106"/>
    </row>
    <row r="6" spans="1:8" s="13" customFormat="1" ht="23.25" customHeight="1" x14ac:dyDescent="0.25">
      <c r="A6" s="101"/>
      <c r="B6" s="101"/>
      <c r="C6" s="105" t="s">
        <v>61</v>
      </c>
      <c r="D6" s="105" t="s">
        <v>50</v>
      </c>
      <c r="E6" s="105" t="s">
        <v>45</v>
      </c>
      <c r="F6" s="104" t="s">
        <v>48</v>
      </c>
      <c r="G6" s="104"/>
    </row>
    <row r="7" spans="1:8" ht="33" customHeight="1" x14ac:dyDescent="0.2">
      <c r="A7" s="101"/>
      <c r="B7" s="101"/>
      <c r="C7" s="105"/>
      <c r="D7" s="105"/>
      <c r="E7" s="105"/>
      <c r="F7" s="49" t="s">
        <v>47</v>
      </c>
      <c r="G7" s="49" t="s">
        <v>46</v>
      </c>
    </row>
    <row r="8" spans="1:8" s="3" customFormat="1" ht="22.5" x14ac:dyDescent="0.2">
      <c r="A8" s="44">
        <v>1</v>
      </c>
      <c r="B8" s="34" t="s">
        <v>12</v>
      </c>
      <c r="C8" s="51">
        <v>34915</v>
      </c>
      <c r="D8" s="51">
        <v>10723234.340000004</v>
      </c>
      <c r="E8" s="91">
        <v>11248</v>
      </c>
      <c r="F8" s="51">
        <v>10563</v>
      </c>
      <c r="G8" s="51">
        <v>6737627.4799999949</v>
      </c>
      <c r="H8" s="95"/>
    </row>
    <row r="9" spans="1:8" s="3" customFormat="1" ht="22.5" x14ac:dyDescent="0.2">
      <c r="A9" s="44">
        <v>2</v>
      </c>
      <c r="B9" s="34" t="s">
        <v>13</v>
      </c>
      <c r="C9" s="51">
        <v>30090</v>
      </c>
      <c r="D9" s="51">
        <v>2577849.0900000012</v>
      </c>
      <c r="E9" s="91">
        <v>17551</v>
      </c>
      <c r="F9" s="51">
        <v>15953</v>
      </c>
      <c r="G9" s="51">
        <v>1435133.0500000012</v>
      </c>
      <c r="H9" s="95"/>
    </row>
    <row r="10" spans="1:8" s="3" customFormat="1" ht="22.5" x14ac:dyDescent="0.2">
      <c r="A10" s="44">
        <v>3</v>
      </c>
      <c r="B10" s="34" t="s">
        <v>14</v>
      </c>
      <c r="C10" s="51">
        <v>15537</v>
      </c>
      <c r="D10" s="51">
        <v>6395619.4700917425</v>
      </c>
      <c r="E10" s="91">
        <v>3770</v>
      </c>
      <c r="F10" s="51">
        <v>3234</v>
      </c>
      <c r="G10" s="51">
        <v>3308492.4400000013</v>
      </c>
      <c r="H10" s="95"/>
    </row>
    <row r="11" spans="1:8" s="3" customFormat="1" ht="22.5" x14ac:dyDescent="0.2">
      <c r="A11" s="44">
        <v>4</v>
      </c>
      <c r="B11" s="34" t="s">
        <v>15</v>
      </c>
      <c r="C11" s="51">
        <v>2</v>
      </c>
      <c r="D11" s="51">
        <v>195016.41963302752</v>
      </c>
      <c r="E11" s="91">
        <v>1</v>
      </c>
      <c r="F11" s="51">
        <v>0</v>
      </c>
      <c r="G11" s="51">
        <v>0</v>
      </c>
      <c r="H11" s="95"/>
    </row>
    <row r="12" spans="1:8" s="3" customFormat="1" ht="22.5" x14ac:dyDescent="0.2">
      <c r="A12" s="44">
        <v>5</v>
      </c>
      <c r="B12" s="34" t="s">
        <v>16</v>
      </c>
      <c r="C12" s="51">
        <v>18</v>
      </c>
      <c r="D12" s="51">
        <v>435217.09256880736</v>
      </c>
      <c r="E12" s="91">
        <v>1</v>
      </c>
      <c r="F12" s="52">
        <v>1</v>
      </c>
      <c r="G12" s="52">
        <v>0</v>
      </c>
      <c r="H12" s="95"/>
    </row>
    <row r="13" spans="1:8" s="3" customFormat="1" ht="22.5" x14ac:dyDescent="0.2">
      <c r="A13" s="44">
        <v>6</v>
      </c>
      <c r="B13" s="34" t="s">
        <v>17</v>
      </c>
      <c r="C13" s="51">
        <v>62</v>
      </c>
      <c r="D13" s="51">
        <v>354021.38266055041</v>
      </c>
      <c r="E13" s="91">
        <v>5</v>
      </c>
      <c r="F13" s="51">
        <v>3</v>
      </c>
      <c r="G13" s="51">
        <v>0</v>
      </c>
      <c r="H13" s="95"/>
    </row>
    <row r="14" spans="1:8" s="3" customFormat="1" ht="22.5" x14ac:dyDescent="0.2">
      <c r="A14" s="44">
        <v>7</v>
      </c>
      <c r="B14" s="34" t="s">
        <v>18</v>
      </c>
      <c r="C14" s="51">
        <v>404</v>
      </c>
      <c r="D14" s="51">
        <v>422611.87165137613</v>
      </c>
      <c r="E14" s="91">
        <v>160</v>
      </c>
      <c r="F14" s="51">
        <v>156</v>
      </c>
      <c r="G14" s="51">
        <v>17578.75</v>
      </c>
      <c r="H14" s="95"/>
    </row>
    <row r="15" spans="1:8" s="3" customFormat="1" ht="45" x14ac:dyDescent="0.2">
      <c r="A15" s="44">
        <v>8</v>
      </c>
      <c r="B15" s="34" t="s">
        <v>19</v>
      </c>
      <c r="C15" s="51">
        <v>11779</v>
      </c>
      <c r="D15" s="51">
        <v>3150380.9262228962</v>
      </c>
      <c r="E15" s="91">
        <v>593</v>
      </c>
      <c r="F15" s="51">
        <v>519</v>
      </c>
      <c r="G15" s="51">
        <v>652156.41999999958</v>
      </c>
      <c r="H15" s="95"/>
    </row>
    <row r="16" spans="1:8" s="3" customFormat="1" ht="22.5" x14ac:dyDescent="0.2">
      <c r="A16" s="44">
        <v>9</v>
      </c>
      <c r="B16" s="34" t="s">
        <v>20</v>
      </c>
      <c r="C16" s="51">
        <v>16792</v>
      </c>
      <c r="D16" s="51">
        <v>7597451.131388207</v>
      </c>
      <c r="E16" s="91">
        <v>2207</v>
      </c>
      <c r="F16" s="51">
        <v>1836</v>
      </c>
      <c r="G16" s="51">
        <v>1152785.6199999999</v>
      </c>
      <c r="H16" s="95"/>
    </row>
    <row r="17" spans="1:8" s="3" customFormat="1" ht="33.75" x14ac:dyDescent="0.2">
      <c r="A17" s="44">
        <v>10</v>
      </c>
      <c r="B17" s="34" t="s">
        <v>21</v>
      </c>
      <c r="C17" s="51">
        <v>317489</v>
      </c>
      <c r="D17" s="51">
        <v>35362654.594036169</v>
      </c>
      <c r="E17" s="91">
        <v>13407</v>
      </c>
      <c r="F17" s="51">
        <v>11727</v>
      </c>
      <c r="G17" s="51">
        <v>12970891.649999991</v>
      </c>
      <c r="H17" s="95"/>
    </row>
    <row r="18" spans="1:8" s="3" customFormat="1" ht="33.75" x14ac:dyDescent="0.2">
      <c r="A18" s="44">
        <v>11</v>
      </c>
      <c r="B18" s="34" t="s">
        <v>60</v>
      </c>
      <c r="C18" s="51">
        <v>34</v>
      </c>
      <c r="D18" s="51">
        <v>899286.42807339446</v>
      </c>
      <c r="E18" s="91">
        <v>282</v>
      </c>
      <c r="F18" s="51">
        <v>244</v>
      </c>
      <c r="G18" s="51">
        <v>29387.83</v>
      </c>
      <c r="H18" s="95"/>
    </row>
    <row r="19" spans="1:8" s="3" customFormat="1" ht="33.75" x14ac:dyDescent="0.2">
      <c r="A19" s="44">
        <v>12</v>
      </c>
      <c r="B19" s="34" t="s">
        <v>22</v>
      </c>
      <c r="C19" s="51">
        <v>2836</v>
      </c>
      <c r="D19" s="51">
        <v>278284.11587155954</v>
      </c>
      <c r="E19" s="91">
        <v>56</v>
      </c>
      <c r="F19" s="51">
        <v>53</v>
      </c>
      <c r="G19" s="51">
        <v>133114.54</v>
      </c>
      <c r="H19" s="95"/>
    </row>
    <row r="20" spans="1:8" s="3" customFormat="1" ht="22.5" x14ac:dyDescent="0.2">
      <c r="A20" s="44">
        <v>13</v>
      </c>
      <c r="B20" s="34" t="s">
        <v>23</v>
      </c>
      <c r="C20" s="51">
        <v>2432</v>
      </c>
      <c r="D20" s="51">
        <v>1997773.0422935779</v>
      </c>
      <c r="E20" s="91">
        <v>763</v>
      </c>
      <c r="F20" s="51">
        <v>526</v>
      </c>
      <c r="G20" s="51">
        <v>136203.61000000002</v>
      </c>
      <c r="H20" s="95"/>
    </row>
    <row r="21" spans="1:8" s="3" customFormat="1" ht="22.5" x14ac:dyDescent="0.2">
      <c r="A21" s="44">
        <v>14</v>
      </c>
      <c r="B21" s="34" t="s">
        <v>24</v>
      </c>
      <c r="C21" s="51">
        <v>1089</v>
      </c>
      <c r="D21" s="51">
        <v>563817.82220183476</v>
      </c>
      <c r="E21" s="91">
        <v>103</v>
      </c>
      <c r="F21" s="51">
        <v>87</v>
      </c>
      <c r="G21" s="51">
        <v>232969.96000000002</v>
      </c>
      <c r="H21" s="95"/>
    </row>
    <row r="22" spans="1:8" s="3" customFormat="1" ht="22.5" x14ac:dyDescent="0.2">
      <c r="A22" s="44">
        <v>15</v>
      </c>
      <c r="B22" s="34" t="s">
        <v>58</v>
      </c>
      <c r="C22" s="51">
        <v>123</v>
      </c>
      <c r="D22" s="51">
        <v>41248.944954128441</v>
      </c>
      <c r="E22" s="91">
        <v>17</v>
      </c>
      <c r="F22" s="51">
        <v>15</v>
      </c>
      <c r="G22" s="51">
        <v>9039.6899999999987</v>
      </c>
      <c r="H22" s="95"/>
    </row>
    <row r="23" spans="1:8" s="3" customFormat="1" ht="22.5" x14ac:dyDescent="0.2">
      <c r="A23" s="44">
        <v>16</v>
      </c>
      <c r="B23" s="34" t="s">
        <v>25</v>
      </c>
      <c r="C23" s="51">
        <v>670</v>
      </c>
      <c r="D23" s="51">
        <v>294468.32284403668</v>
      </c>
      <c r="E23" s="91">
        <v>141</v>
      </c>
      <c r="F23" s="51">
        <v>138</v>
      </c>
      <c r="G23" s="51">
        <v>4685.24</v>
      </c>
      <c r="H23" s="95"/>
    </row>
    <row r="24" spans="1:8" s="3" customFormat="1" ht="22.5" x14ac:dyDescent="0.2">
      <c r="A24" s="44">
        <v>17</v>
      </c>
      <c r="B24" s="34" t="s">
        <v>26</v>
      </c>
      <c r="C24" s="51">
        <v>2180</v>
      </c>
      <c r="D24" s="51">
        <v>7139.4150458715667</v>
      </c>
      <c r="E24" s="91">
        <v>0</v>
      </c>
      <c r="F24" s="51">
        <v>0</v>
      </c>
      <c r="G24" s="51">
        <v>0</v>
      </c>
      <c r="H24" s="95"/>
    </row>
    <row r="25" spans="1:8" s="3" customFormat="1" ht="22.5" x14ac:dyDescent="0.2">
      <c r="A25" s="44">
        <v>18</v>
      </c>
      <c r="B25" s="34" t="s">
        <v>27</v>
      </c>
      <c r="C25" s="51">
        <v>56345</v>
      </c>
      <c r="D25" s="51">
        <v>929077.43697248562</v>
      </c>
      <c r="E25" s="91">
        <v>2846</v>
      </c>
      <c r="F25" s="51">
        <v>2522</v>
      </c>
      <c r="G25" s="51">
        <v>329592.41000000038</v>
      </c>
      <c r="H25" s="95"/>
    </row>
    <row r="26" spans="1:8" s="3" customFormat="1" ht="22.5" x14ac:dyDescent="0.2">
      <c r="A26" s="44">
        <v>19</v>
      </c>
      <c r="B26" s="34" t="s">
        <v>28</v>
      </c>
      <c r="C26" s="51">
        <v>12021</v>
      </c>
      <c r="D26" s="51">
        <v>49869.57</v>
      </c>
      <c r="E26" s="91">
        <v>557</v>
      </c>
      <c r="F26" s="51">
        <v>556</v>
      </c>
      <c r="G26" s="51">
        <v>35582.030000000006</v>
      </c>
      <c r="H26" s="95"/>
    </row>
    <row r="27" spans="1:8" s="3" customFormat="1" ht="22.5" x14ac:dyDescent="0.2">
      <c r="A27" s="44">
        <v>20</v>
      </c>
      <c r="B27" s="34" t="s">
        <v>59</v>
      </c>
      <c r="C27" s="51">
        <v>65368</v>
      </c>
      <c r="D27" s="51">
        <v>13202534.312798912</v>
      </c>
      <c r="E27" s="91">
        <v>2347</v>
      </c>
      <c r="F27" s="51">
        <v>2126</v>
      </c>
      <c r="G27" s="51">
        <v>5536533.0999999987</v>
      </c>
      <c r="H27" s="95"/>
    </row>
    <row r="28" spans="1:8" s="3" customFormat="1" ht="22.5" x14ac:dyDescent="0.2">
      <c r="A28" s="44">
        <v>21</v>
      </c>
      <c r="B28" s="34" t="s">
        <v>29</v>
      </c>
      <c r="C28" s="51">
        <v>67</v>
      </c>
      <c r="D28" s="51">
        <v>81021.440000000002</v>
      </c>
      <c r="E28" s="91">
        <v>26</v>
      </c>
      <c r="F28" s="51">
        <v>23</v>
      </c>
      <c r="G28" s="51">
        <v>13054.869999999997</v>
      </c>
      <c r="H28" s="95"/>
    </row>
    <row r="29" spans="1:8" s="3" customFormat="1" ht="45" x14ac:dyDescent="0.2">
      <c r="A29" s="44">
        <v>22</v>
      </c>
      <c r="B29" s="34" t="s">
        <v>30</v>
      </c>
      <c r="C29" s="51">
        <v>51052</v>
      </c>
      <c r="D29" s="51">
        <v>1422875.7683000022</v>
      </c>
      <c r="E29" s="91">
        <v>842</v>
      </c>
      <c r="F29" s="51">
        <v>655</v>
      </c>
      <c r="G29" s="51">
        <v>451597.20999999985</v>
      </c>
      <c r="H29" s="95"/>
    </row>
    <row r="30" spans="1:8" s="3" customFormat="1" ht="22.5" x14ac:dyDescent="0.2">
      <c r="A30" s="44">
        <v>23</v>
      </c>
      <c r="B30" s="34" t="s">
        <v>31</v>
      </c>
      <c r="C30" s="51">
        <v>11</v>
      </c>
      <c r="D30" s="51">
        <v>3000</v>
      </c>
      <c r="E30" s="91">
        <v>0</v>
      </c>
      <c r="F30" s="51">
        <v>0</v>
      </c>
      <c r="G30" s="51">
        <v>0</v>
      </c>
      <c r="H30" s="95"/>
    </row>
    <row r="31" spans="1:8" s="15" customFormat="1" ht="22.5" x14ac:dyDescent="0.2">
      <c r="A31" s="45"/>
      <c r="B31" s="35" t="s">
        <v>32</v>
      </c>
      <c r="C31" s="89">
        <f>SUM(C8:C26)</f>
        <v>504818</v>
      </c>
      <c r="D31" s="89">
        <f t="shared" ref="D31:G31" si="0">SUM(D8:D26)</f>
        <v>72275021.416509673</v>
      </c>
      <c r="E31" s="89">
        <f>SUM(E8:E26)</f>
        <v>53708</v>
      </c>
      <c r="F31" s="89">
        <f t="shared" si="0"/>
        <v>48133</v>
      </c>
      <c r="G31" s="89">
        <f t="shared" si="0"/>
        <v>27185240.719999988</v>
      </c>
      <c r="H31" s="95"/>
    </row>
    <row r="32" spans="1:8" s="15" customFormat="1" ht="22.5" x14ac:dyDescent="0.2">
      <c r="A32" s="45"/>
      <c r="B32" s="35" t="s">
        <v>33</v>
      </c>
      <c r="C32" s="89">
        <f>SUM(C27:C30)</f>
        <v>116498</v>
      </c>
      <c r="D32" s="89">
        <f>SUM(D27:D30)</f>
        <v>14709431.521098914</v>
      </c>
      <c r="E32" s="89">
        <f t="shared" ref="E32:F32" si="1">SUM(E27:E30)</f>
        <v>3215</v>
      </c>
      <c r="F32" s="89">
        <f t="shared" si="1"/>
        <v>2804</v>
      </c>
      <c r="G32" s="89">
        <f>SUM(G27:G30)</f>
        <v>6001185.1799999988</v>
      </c>
      <c r="H32" s="95"/>
    </row>
    <row r="33" spans="1:8" s="15" customFormat="1" ht="20.25" customHeight="1" x14ac:dyDescent="0.2">
      <c r="A33" s="45"/>
      <c r="B33" s="46" t="s">
        <v>34</v>
      </c>
      <c r="C33" s="90">
        <f>C31+C32</f>
        <v>621316</v>
      </c>
      <c r="D33" s="90">
        <f t="shared" ref="D33:G33" si="2">D31+D32</f>
        <v>86984452.937608585</v>
      </c>
      <c r="E33" s="90">
        <f t="shared" si="2"/>
        <v>56923</v>
      </c>
      <c r="F33" s="90">
        <f t="shared" si="2"/>
        <v>50937</v>
      </c>
      <c r="G33" s="90">
        <f t="shared" si="2"/>
        <v>33186425.899999987</v>
      </c>
      <c r="H33" s="95"/>
    </row>
    <row r="34" spans="1:8" x14ac:dyDescent="0.2">
      <c r="A34" s="2" t="s">
        <v>56</v>
      </c>
      <c r="H34" s="95"/>
    </row>
    <row r="36" spans="1:8" ht="15" x14ac:dyDescent="0.2">
      <c r="A36" s="103" t="s">
        <v>10</v>
      </c>
      <c r="B36" s="103"/>
      <c r="C36" s="103"/>
    </row>
    <row r="37" spans="1:8" ht="14.25" x14ac:dyDescent="0.2">
      <c r="A37" s="102" t="s">
        <v>9</v>
      </c>
      <c r="B37" s="102"/>
      <c r="C37" s="102"/>
    </row>
    <row r="60" spans="2:4" x14ac:dyDescent="0.2">
      <c r="B60" s="100"/>
      <c r="C60" s="100"/>
      <c r="D60" s="100"/>
    </row>
    <row r="61" spans="2:4" x14ac:dyDescent="0.2">
      <c r="B61" s="53"/>
      <c r="C61" s="53"/>
      <c r="D61" s="53"/>
    </row>
    <row r="62" spans="2:4" x14ac:dyDescent="0.2">
      <c r="B62" s="53"/>
      <c r="C62" s="53"/>
      <c r="D62" s="53"/>
    </row>
    <row r="66" spans="1:2" ht="15.75" customHeight="1" x14ac:dyDescent="0.2">
      <c r="A66" s="2" t="s">
        <v>56</v>
      </c>
    </row>
    <row r="69" spans="1:2" s="6" customFormat="1" ht="12.75" x14ac:dyDescent="0.2">
      <c r="A69" s="99" t="s">
        <v>42</v>
      </c>
      <c r="B69" s="99"/>
    </row>
    <row r="90" spans="2:2" x14ac:dyDescent="0.2">
      <c r="B90" s="4"/>
    </row>
  </sheetData>
  <mergeCells count="13">
    <mergeCell ref="F6:G6"/>
    <mergeCell ref="E6:E7"/>
    <mergeCell ref="E5:G5"/>
    <mergeCell ref="C5:D5"/>
    <mergeCell ref="C6:C7"/>
    <mergeCell ref="D6:D7"/>
    <mergeCell ref="A3:D3"/>
    <mergeCell ref="A69:B69"/>
    <mergeCell ref="B60:D60"/>
    <mergeCell ref="A5:A7"/>
    <mergeCell ref="B5:B7"/>
    <mergeCell ref="A37:C37"/>
    <mergeCell ref="A36:C36"/>
  </mergeCells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90" fitToHeight="0" orientation="portrait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Q20"/>
  <sheetViews>
    <sheetView showGridLines="0" tabSelected="1" zoomScaleNormal="100" zoomScaleSheetLayoutView="100" workbookViewId="0">
      <selection activeCell="F31" sqref="F31"/>
    </sheetView>
  </sheetViews>
  <sheetFormatPr defaultColWidth="9.140625" defaultRowHeight="11.25" x14ac:dyDescent="0.2"/>
  <cols>
    <col min="1" max="1" width="33" style="5" bestFit="1" customWidth="1"/>
    <col min="2" max="2" width="14" style="5" customWidth="1"/>
    <col min="3" max="3" width="11.28515625" style="5" customWidth="1"/>
    <col min="4" max="4" width="12.7109375" style="5" customWidth="1"/>
    <col min="5" max="5" width="13.42578125" style="5" customWidth="1"/>
    <col min="6" max="6" width="12.28515625" style="5" bestFit="1" customWidth="1"/>
    <col min="7" max="7" width="11.7109375" style="5" customWidth="1"/>
    <col min="8" max="8" width="12.5703125" style="5" customWidth="1"/>
    <col min="9" max="9" width="14" style="5" customWidth="1"/>
    <col min="10" max="11" width="11.7109375" style="5" customWidth="1"/>
    <col min="12" max="12" width="13.85546875" style="5" customWidth="1"/>
    <col min="13" max="13" width="13" style="5" customWidth="1"/>
    <col min="14" max="14" width="9" style="5" customWidth="1"/>
    <col min="15" max="15" width="11.7109375" style="16" customWidth="1"/>
    <col min="16" max="16384" width="9.140625" style="5"/>
  </cols>
  <sheetData>
    <row r="2" spans="1:17" s="17" customFormat="1" ht="15" customHeight="1" x14ac:dyDescent="0.2">
      <c r="A2" s="109" t="s">
        <v>63</v>
      </c>
      <c r="B2" s="109"/>
      <c r="C2" s="109"/>
      <c r="D2" s="109"/>
      <c r="E2" s="109"/>
      <c r="F2" s="109"/>
      <c r="G2" s="23"/>
      <c r="H2" s="23"/>
      <c r="I2" s="23"/>
      <c r="J2" s="23"/>
      <c r="K2" s="23"/>
      <c r="L2" s="23"/>
      <c r="M2" s="23"/>
      <c r="N2" s="23"/>
      <c r="O2" s="82"/>
    </row>
    <row r="3" spans="1:17" s="18" customFormat="1" ht="14.25" customHeight="1" x14ac:dyDescent="0.2">
      <c r="A3" s="110" t="s">
        <v>62</v>
      </c>
      <c r="B3" s="110"/>
      <c r="C3" s="110"/>
      <c r="D3" s="110"/>
      <c r="E3" s="110"/>
      <c r="F3" s="24"/>
      <c r="G3" s="24"/>
      <c r="H3" s="24"/>
      <c r="I3" s="24"/>
      <c r="J3" s="24"/>
      <c r="K3" s="24"/>
      <c r="L3" s="24"/>
      <c r="M3" s="24"/>
      <c r="N3" s="24"/>
      <c r="O3" s="83"/>
    </row>
    <row r="4" spans="1:17" x14ac:dyDescent="0.2">
      <c r="M4" s="108"/>
      <c r="N4" s="108"/>
    </row>
    <row r="5" spans="1:17" s="12" customFormat="1" ht="24" customHeight="1" x14ac:dyDescent="0.2">
      <c r="A5" s="112" t="s">
        <v>39</v>
      </c>
      <c r="B5" s="111" t="s">
        <v>35</v>
      </c>
      <c r="C5" s="111"/>
      <c r="D5" s="111"/>
      <c r="E5" s="111"/>
      <c r="F5" s="111" t="s">
        <v>36</v>
      </c>
      <c r="G5" s="111"/>
      <c r="H5" s="111"/>
      <c r="I5" s="111"/>
      <c r="J5" s="111" t="s">
        <v>37</v>
      </c>
      <c r="K5" s="111"/>
      <c r="L5" s="111"/>
      <c r="M5" s="111"/>
      <c r="N5" s="111"/>
      <c r="O5" s="84"/>
    </row>
    <row r="6" spans="1:17" s="11" customFormat="1" ht="24" x14ac:dyDescent="0.2">
      <c r="A6" s="112"/>
      <c r="B6" s="50" t="s">
        <v>64</v>
      </c>
      <c r="C6" s="50" t="s">
        <v>65</v>
      </c>
      <c r="D6" s="50" t="s">
        <v>66</v>
      </c>
      <c r="E6" s="50" t="s">
        <v>67</v>
      </c>
      <c r="F6" s="67" t="s">
        <v>68</v>
      </c>
      <c r="G6" s="67" t="s">
        <v>65</v>
      </c>
      <c r="H6" s="67" t="s">
        <v>66</v>
      </c>
      <c r="I6" s="67" t="s">
        <v>69</v>
      </c>
      <c r="J6" s="50" t="s">
        <v>70</v>
      </c>
      <c r="K6" s="50" t="s">
        <v>65</v>
      </c>
      <c r="L6" s="50" t="s">
        <v>71</v>
      </c>
      <c r="M6" s="50" t="s">
        <v>69</v>
      </c>
      <c r="N6" s="50" t="s">
        <v>38</v>
      </c>
      <c r="O6" s="88"/>
    </row>
    <row r="7" spans="1:17" ht="14.25" customHeight="1" x14ac:dyDescent="0.2">
      <c r="A7" s="39" t="s">
        <v>0</v>
      </c>
      <c r="B7" s="37">
        <v>28614656.715320744</v>
      </c>
      <c r="C7" s="81">
        <v>30839662.537430678</v>
      </c>
      <c r="D7" s="32">
        <f>B7/$B$16</f>
        <v>0.43068328188724353</v>
      </c>
      <c r="E7" s="64">
        <f>C7/$C$16</f>
        <v>0.42669876719519062</v>
      </c>
      <c r="F7" s="71"/>
      <c r="G7" s="72"/>
      <c r="H7" s="72"/>
      <c r="I7" s="72"/>
      <c r="J7" s="66">
        <f>B7</f>
        <v>28614656.715320744</v>
      </c>
      <c r="K7" s="37">
        <f>C7</f>
        <v>30839662.537430678</v>
      </c>
      <c r="L7" s="32">
        <f t="shared" ref="L7:L15" si="0">J7/$J$16</f>
        <v>0.36017439108753951</v>
      </c>
      <c r="M7" s="32">
        <f t="shared" ref="M7:M16" si="1">K7/$K$16</f>
        <v>0.35454223710012955</v>
      </c>
      <c r="N7" s="40">
        <f>K7/J7*100</f>
        <v>107.77575577525147</v>
      </c>
    </row>
    <row r="8" spans="1:17" ht="14.25" customHeight="1" x14ac:dyDescent="0.2">
      <c r="A8" s="39" t="s">
        <v>53</v>
      </c>
      <c r="B8" s="37">
        <v>11845059.180000002</v>
      </c>
      <c r="C8" s="36">
        <v>12795285.750000002</v>
      </c>
      <c r="D8" s="32">
        <f>B8/$B$16</f>
        <v>0.17828167615443086</v>
      </c>
      <c r="E8" s="64">
        <f>C8/$C$16</f>
        <v>0.17703606998969626</v>
      </c>
      <c r="F8" s="71"/>
      <c r="G8" s="72"/>
      <c r="H8" s="72"/>
      <c r="I8" s="72"/>
      <c r="J8" s="66">
        <f t="shared" ref="J8:J11" si="2">B8</f>
        <v>11845059.180000002</v>
      </c>
      <c r="K8" s="37">
        <f>C8</f>
        <v>12795285.750000002</v>
      </c>
      <c r="L8" s="32">
        <f t="shared" si="0"/>
        <v>0.14909446651750788</v>
      </c>
      <c r="M8" s="32">
        <f t="shared" si="1"/>
        <v>0.14709853678309259</v>
      </c>
      <c r="N8" s="40">
        <f t="shared" ref="N8:N15" si="3">K8/J8*100</f>
        <v>108.02213442381468</v>
      </c>
    </row>
    <row r="9" spans="1:17" ht="14.25" customHeight="1" x14ac:dyDescent="0.2">
      <c r="A9" s="39" t="s">
        <v>1</v>
      </c>
      <c r="B9" s="37">
        <v>5144315.3</v>
      </c>
      <c r="C9" s="37">
        <v>6152346.4390789932</v>
      </c>
      <c r="D9" s="32">
        <f>B9/$B$16</f>
        <v>7.7427823737634002E-2</v>
      </c>
      <c r="E9" s="64">
        <f>C9/$C$16</f>
        <v>8.5124103991944602E-2</v>
      </c>
      <c r="F9" s="71"/>
      <c r="G9" s="72"/>
      <c r="H9" s="72"/>
      <c r="I9" s="72"/>
      <c r="J9" s="66">
        <f t="shared" si="2"/>
        <v>5144315.3</v>
      </c>
      <c r="K9" s="37">
        <f t="shared" ref="K9:K10" si="4">C9</f>
        <v>6152346.4390789932</v>
      </c>
      <c r="L9" s="32">
        <f t="shared" si="0"/>
        <v>6.4751803566029401E-2</v>
      </c>
      <c r="M9" s="32">
        <f t="shared" si="1"/>
        <v>7.072926518825029E-2</v>
      </c>
      <c r="N9" s="40">
        <f t="shared" si="3"/>
        <v>119.59504968676771</v>
      </c>
    </row>
    <row r="10" spans="1:17" ht="14.25" customHeight="1" x14ac:dyDescent="0.2">
      <c r="A10" s="39" t="s">
        <v>2</v>
      </c>
      <c r="B10" s="37">
        <v>10397309.51</v>
      </c>
      <c r="C10" s="36">
        <v>11224002.92</v>
      </c>
      <c r="D10" s="32">
        <f>B10/$B$16</f>
        <v>0.15649138925950085</v>
      </c>
      <c r="E10" s="64">
        <f>C10/$C$16</f>
        <v>0.15529573980086181</v>
      </c>
      <c r="F10" s="71"/>
      <c r="G10" s="72"/>
      <c r="H10" s="72"/>
      <c r="I10" s="72"/>
      <c r="J10" s="66">
        <f t="shared" si="2"/>
        <v>10397309.51</v>
      </c>
      <c r="K10" s="37">
        <f t="shared" si="4"/>
        <v>11224002.92</v>
      </c>
      <c r="L10" s="32">
        <f t="shared" si="0"/>
        <v>0.13087155505548609</v>
      </c>
      <c r="M10" s="32">
        <f t="shared" si="1"/>
        <v>0.12903458653755806</v>
      </c>
      <c r="N10" s="40">
        <f t="shared" si="3"/>
        <v>107.95103203578674</v>
      </c>
    </row>
    <row r="11" spans="1:17" ht="12" x14ac:dyDescent="0.2">
      <c r="A11" s="39" t="s">
        <v>3</v>
      </c>
      <c r="B11" s="58">
        <v>10438797.369999999</v>
      </c>
      <c r="C11" s="59">
        <v>11263723.769999998</v>
      </c>
      <c r="D11" s="60">
        <f>B11/$B$16</f>
        <v>0.15711582896119089</v>
      </c>
      <c r="E11" s="65">
        <f>C11/$C$16</f>
        <v>0.15584531902230669</v>
      </c>
      <c r="F11" s="71"/>
      <c r="G11" s="72"/>
      <c r="H11" s="73"/>
      <c r="I11" s="73"/>
      <c r="J11" s="66">
        <f t="shared" si="2"/>
        <v>10438797.369999999</v>
      </c>
      <c r="K11" s="37">
        <f>C11</f>
        <v>11263723.769999998</v>
      </c>
      <c r="L11" s="32">
        <f t="shared" si="0"/>
        <v>0.13139376522427082</v>
      </c>
      <c r="M11" s="32">
        <f t="shared" si="1"/>
        <v>0.12949122963478474</v>
      </c>
      <c r="N11" s="40">
        <f t="shared" si="3"/>
        <v>107.90250419431217</v>
      </c>
    </row>
    <row r="12" spans="1:17" ht="14.45" customHeight="1" x14ac:dyDescent="0.2">
      <c r="A12" s="56" t="s">
        <v>6</v>
      </c>
      <c r="B12" s="63"/>
      <c r="C12" s="63"/>
      <c r="D12" s="63"/>
      <c r="E12" s="63"/>
      <c r="F12" s="68">
        <v>1926036.45</v>
      </c>
      <c r="G12" s="69">
        <v>3173279.3800000004</v>
      </c>
      <c r="H12" s="70">
        <f>F12/$F$16</f>
        <v>0.14808222233500015</v>
      </c>
      <c r="I12" s="70">
        <f t="shared" ref="I12:I16" si="5">G12/$G$16</f>
        <v>0.21573093259575069</v>
      </c>
      <c r="J12" s="38">
        <f>F12</f>
        <v>1926036.45</v>
      </c>
      <c r="K12" s="37">
        <f>G12</f>
        <v>3173279.3800000004</v>
      </c>
      <c r="L12" s="32">
        <f t="shared" si="0"/>
        <v>2.4243135694154015E-2</v>
      </c>
      <c r="M12" s="32">
        <f t="shared" si="1"/>
        <v>3.6480994854058597E-2</v>
      </c>
      <c r="N12" s="40">
        <f t="shared" si="3"/>
        <v>164.75697435528804</v>
      </c>
    </row>
    <row r="13" spans="1:17" ht="14.25" customHeight="1" x14ac:dyDescent="0.2">
      <c r="A13" s="56" t="s">
        <v>57</v>
      </c>
      <c r="B13" s="63"/>
      <c r="C13" s="63"/>
      <c r="D13" s="63"/>
      <c r="E13" s="63"/>
      <c r="F13" s="57">
        <v>3671391.7752</v>
      </c>
      <c r="G13" s="38">
        <v>3981037.0110989381</v>
      </c>
      <c r="H13" s="33">
        <f>F13/$F$16</f>
        <v>0.28227287865401374</v>
      </c>
      <c r="I13" s="33">
        <f t="shared" si="5"/>
        <v>0.27064519831297479</v>
      </c>
      <c r="J13" s="38">
        <f t="shared" ref="J13:J15" si="6">F13</f>
        <v>3671391.7752</v>
      </c>
      <c r="K13" s="37">
        <f t="shared" ref="K13:K15" si="7">G13</f>
        <v>3981037.0110989381</v>
      </c>
      <c r="L13" s="32">
        <f t="shared" si="0"/>
        <v>4.6212027291889828E-2</v>
      </c>
      <c r="M13" s="32">
        <f t="shared" si="1"/>
        <v>4.5767224793083663E-2</v>
      </c>
      <c r="N13" s="40">
        <f t="shared" si="3"/>
        <v>108.43400145935311</v>
      </c>
    </row>
    <row r="14" spans="1:17" ht="14.25" customHeight="1" x14ac:dyDescent="0.2">
      <c r="A14" s="56" t="s">
        <v>4</v>
      </c>
      <c r="B14" s="63"/>
      <c r="C14" s="63"/>
      <c r="D14" s="63"/>
      <c r="E14" s="63"/>
      <c r="F14" s="57">
        <v>1689066.9699999997</v>
      </c>
      <c r="G14" s="38">
        <v>1673591.7399999998</v>
      </c>
      <c r="H14" s="33">
        <f>F14/$F$16</f>
        <v>0.12986295798827951</v>
      </c>
      <c r="I14" s="33">
        <f t="shared" si="5"/>
        <v>0.11377677904135407</v>
      </c>
      <c r="J14" s="38">
        <f t="shared" si="6"/>
        <v>1689066.9699999997</v>
      </c>
      <c r="K14" s="37">
        <f t="shared" si="7"/>
        <v>1673591.7399999998</v>
      </c>
      <c r="L14" s="32">
        <f t="shared" si="0"/>
        <v>2.1260386712942822E-2</v>
      </c>
      <c r="M14" s="32">
        <f t="shared" si="1"/>
        <v>1.9240124912901602E-2</v>
      </c>
      <c r="N14" s="97">
        <f t="shared" si="3"/>
        <v>99.08380009349186</v>
      </c>
      <c r="O14" s="96"/>
    </row>
    <row r="15" spans="1:17" ht="14.25" customHeight="1" x14ac:dyDescent="0.2">
      <c r="A15" s="56" t="s">
        <v>5</v>
      </c>
      <c r="B15" s="63"/>
      <c r="C15" s="63"/>
      <c r="D15" s="63"/>
      <c r="E15" s="63"/>
      <c r="F15" s="57">
        <v>5720038.7399999257</v>
      </c>
      <c r="G15" s="38">
        <v>5881523.3899999745</v>
      </c>
      <c r="H15" s="33">
        <f>F15/$F$16</f>
        <v>0.43978194102270662</v>
      </c>
      <c r="I15" s="33">
        <f t="shared" si="5"/>
        <v>0.39984709004992036</v>
      </c>
      <c r="J15" s="38">
        <f t="shared" si="6"/>
        <v>5720038.7399999257</v>
      </c>
      <c r="K15" s="37">
        <f t="shared" si="7"/>
        <v>5881523.3899999745</v>
      </c>
      <c r="L15" s="32">
        <f t="shared" si="0"/>
        <v>7.1998468850179839E-2</v>
      </c>
      <c r="M15" s="32">
        <f t="shared" si="1"/>
        <v>6.7615800196141038E-2</v>
      </c>
      <c r="N15" s="40">
        <f t="shared" si="3"/>
        <v>102.82313909643295</v>
      </c>
    </row>
    <row r="16" spans="1:17" s="16" customFormat="1" ht="18.2" customHeight="1" x14ac:dyDescent="0.2">
      <c r="A16" s="41" t="s">
        <v>52</v>
      </c>
      <c r="B16" s="61">
        <f>SUM(B7:B15)</f>
        <v>66440138.075320736</v>
      </c>
      <c r="C16" s="61">
        <f>SUM(C7:C15)</f>
        <v>72275021.416509673</v>
      </c>
      <c r="D16" s="62">
        <f>B16/B16</f>
        <v>1</v>
      </c>
      <c r="E16" s="62">
        <f>C16/C16</f>
        <v>1</v>
      </c>
      <c r="F16" s="48">
        <f>SUM(F7:F15)</f>
        <v>13006533.935199926</v>
      </c>
      <c r="G16" s="48">
        <f>SUM(G7:G15)</f>
        <v>14709431.521098914</v>
      </c>
      <c r="H16" s="42">
        <f>SUM(H7:H15)</f>
        <v>1</v>
      </c>
      <c r="I16" s="42">
        <f t="shared" si="5"/>
        <v>1</v>
      </c>
      <c r="J16" s="48">
        <f>SUM(J7:J15)</f>
        <v>79446672.010520652</v>
      </c>
      <c r="K16" s="48">
        <f>SUM(K7:K15)</f>
        <v>86984452.93760857</v>
      </c>
      <c r="L16" s="47">
        <f>J16/J16</f>
        <v>1</v>
      </c>
      <c r="M16" s="47">
        <f t="shared" si="1"/>
        <v>1</v>
      </c>
      <c r="N16" s="43">
        <f>K16/J16*100</f>
        <v>109.48784981967492</v>
      </c>
      <c r="O16" s="87"/>
      <c r="Q16" s="5"/>
    </row>
    <row r="17" spans="1:13" x14ac:dyDescent="0.2">
      <c r="A17" s="5" t="s">
        <v>55</v>
      </c>
      <c r="B17" s="31"/>
      <c r="C17" s="92"/>
      <c r="D17" s="93"/>
      <c r="E17" s="93"/>
      <c r="F17" s="93"/>
      <c r="G17" s="92"/>
      <c r="H17" s="93"/>
      <c r="I17" s="94"/>
      <c r="J17" s="94"/>
      <c r="K17" s="92"/>
    </row>
    <row r="18" spans="1:13" ht="12" x14ac:dyDescent="0.2">
      <c r="A18" s="11"/>
      <c r="D18" s="80"/>
    </row>
    <row r="19" spans="1:13" ht="12" x14ac:dyDescent="0.2">
      <c r="A19" s="11"/>
      <c r="C19" s="80"/>
      <c r="G19" s="80"/>
    </row>
    <row r="20" spans="1:13" ht="12" x14ac:dyDescent="0.2">
      <c r="A20" s="55" t="s">
        <v>41</v>
      </c>
      <c r="B20" s="85"/>
      <c r="C20" s="86"/>
      <c r="D20" s="86"/>
      <c r="E20" s="86"/>
      <c r="F20" s="85"/>
      <c r="G20" s="86"/>
      <c r="H20" s="86"/>
      <c r="I20" s="86"/>
      <c r="J20" s="85"/>
      <c r="K20" s="86"/>
      <c r="L20" s="86"/>
      <c r="M20" s="86"/>
    </row>
  </sheetData>
  <mergeCells count="7">
    <mergeCell ref="M4:N4"/>
    <mergeCell ref="A2:F2"/>
    <mergeCell ref="A3:E3"/>
    <mergeCell ref="J5:N5"/>
    <mergeCell ref="B5:E5"/>
    <mergeCell ref="F5:I5"/>
    <mergeCell ref="A5:A6"/>
  </mergeCells>
  <hyperlinks>
    <hyperlink ref="A20" location="Sadržaj!A1" display="Sadržaj/ Contents" xr:uid="{3C965740-07F2-469A-9226-F16365057A36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fitToHeight="0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ANO</cp:lastModifiedBy>
  <cp:lastPrinted>2019-09-25T12:10:31Z</cp:lastPrinted>
  <dcterms:created xsi:type="dcterms:W3CDTF">2018-02-21T07:14:25Z</dcterms:created>
  <dcterms:modified xsi:type="dcterms:W3CDTF">2019-12-24T07:57:43Z</dcterms:modified>
</cp:coreProperties>
</file>