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 up 11.3.2020\Mjesečni izvještaji\1 Mjesečni 2020\2020 02\"/>
    </mc:Choice>
  </mc:AlternateContent>
  <bookViews>
    <workbookView xWindow="-120" yWindow="-120" windowWidth="29040" windowHeight="15840" activeTab="3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<sst xmlns="http://schemas.openxmlformats.org/spreadsheetml/2006/main" count="89" uniqueCount="78">
  <si>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</si>
  <si>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</si>
  <si>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</si>
  <si>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</si>
  <si>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</si>
  <si>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</si>
  <si>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</si>
  <si>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</si>
  <si>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</si>
  <si>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</si>
  <si>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</si>
  <si>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</si>
  <si>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</si>
  <si>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</si>
  <si>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</si>
  <si>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</si>
  <si>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</si>
  <si>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</si>
  <si>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</si>
  <si>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</si>
  <si>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</si>
  <si>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</si>
  <si>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</si>
  <si>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</si>
  <si>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</si>
  <si>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</si>
  <si>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</si>
  <si>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</si>
  <si>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</si>
  <si>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</si>
  <si>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</si>
  <si>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</si>
  <si>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</si>
  <si>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</si>
  <si>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</si>
  <si>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</si>
  <si>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</si>
  <si>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</si>
  <si>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</si>
  <si>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</si>
  <si>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</si>
  <si>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</si>
  <si>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</si>
  <si>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</si>
  <si>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</si>
  <si>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</si>
  <si>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</si>
  <si>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</si>
  <si>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</si>
  <si>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</si>
  <si>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</si>
  <si>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</si>
  <si>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</si>
  <si>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</si>
  <si>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</si>
  <si>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</si>
  <si>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</si>
  <si>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</si>
  <si>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</si>
  <si>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</si>
  <si>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</si>
  <si>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</si>
  <si>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za period od 1. januara do 29. februara 2020. godine</t>
  </si>
  <si>
    <t>for the period 1 January - 29 February 2020</t>
  </si>
  <si>
    <t>Tablela 1: Podaci o osiguranju za period od 1. januara do 29. februara 2020. godine</t>
  </si>
  <si>
    <t>Table 1: Insurance data for the period 1 January - 29 February 2020</t>
  </si>
  <si>
    <t>Tablela 2: Bruto fakturisana premija za period od 1. januara do 29. februara 2020. godine</t>
  </si>
  <si>
    <t>Table 2: Gross Written Premium for the period 1 January - 29 February 2020</t>
  </si>
  <si>
    <r>
      <t xml:space="preserve">BFP/ </t>
    </r>
    <r>
      <rPr>
        <sz val="9"/>
        <color theme="0"/>
        <rFont val="Arial"/>
        <family val="2"/>
        <charset val="238"/>
      </rPr>
      <t>GWP 
II 2019</t>
    </r>
  </si>
  <si>
    <r>
      <t xml:space="preserve">BFP/ </t>
    </r>
    <r>
      <rPr>
        <sz val="9"/>
        <color theme="0"/>
        <rFont val="Arial"/>
        <family val="2"/>
        <charset val="238"/>
      </rPr>
      <t>GWP
II 2020</t>
    </r>
  </si>
  <si>
    <r>
      <t xml:space="preserve">Učešće/ 
</t>
    </r>
    <r>
      <rPr>
        <sz val="9"/>
        <color theme="0"/>
        <rFont val="Arial"/>
        <family val="2"/>
        <charset val="238"/>
      </rPr>
      <t>Share II 2019</t>
    </r>
  </si>
  <si>
    <r>
      <t xml:space="preserve">Učešće/
  </t>
    </r>
    <r>
      <rPr>
        <sz val="9"/>
        <color theme="0"/>
        <rFont val="Arial"/>
        <family val="2"/>
        <charset val="238"/>
      </rPr>
      <t>Share II 2020</t>
    </r>
  </si>
  <si>
    <r>
      <t xml:space="preserve">BFP/ </t>
    </r>
    <r>
      <rPr>
        <sz val="9"/>
        <color theme="0"/>
        <rFont val="Arial"/>
        <family val="2"/>
        <charset val="238"/>
      </rPr>
      <t>GWP 
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</si>
  <si>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II 2020</t>
    </r>
  </si>
  <si>
    <r>
      <t xml:space="preserve">BFP/ </t>
    </r>
    <r>
      <rPr>
        <sz val="9"/>
        <color theme="0"/>
        <rFont val="Arial"/>
        <family val="2"/>
        <charset val="238"/>
      </rPr>
      <t>GWP
II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</si>
  <si>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II 2019</t>
    </r>
  </si>
  <si>
    <t>April, 2020. godine                                                                                     verzija 02</t>
  </si>
  <si>
    <t>April 2020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</si>
</sst>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13">
    <xf numFmtId="0" fontId="0" fillId="0" borderId="0" xfId="0"/>
    <xf numFmtId="0" fontId="29" fillId="0" borderId="0" xfId="66" applyFont="1" applyAlignment="1" applyProtection="1"/>
    <xf numFmtId="3" fontId="31" fillId="0" borderId="0" xfId="0" applyNumberFormat="1" applyFont="1"/>
    <xf numFmtId="0" fontId="41" fillId="0" borderId="0" xfId="0" applyFont="1"/>
    <xf numFmtId="0" fontId="4" fillId="0" borderId="0" xfId="0" applyFont="1"/>
    <xf numFmtId="0" fontId="43" fillId="0" borderId="0" xfId="0" applyFont="1"/>
    <xf numFmtId="0" fontId="42" fillId="0" borderId="0" xfId="66" applyFont="1" applyAlignment="1" applyProtection="1"/>
    <xf numFmtId="0" fontId="41" fillId="0" borderId="10" xfId="0" applyFont="1" applyBorder="1"/>
    <xf numFmtId="3" fontId="47" fillId="0" borderId="0" xfId="0" applyNumberFormat="1" applyFont="1"/>
    <xf numFmtId="3" fontId="41" fillId="0" borderId="0" xfId="0" applyNumberFormat="1" applyFo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vertical="center"/>
    </xf>
    <xf numFmtId="3" fontId="35" fillId="0" borderId="0" xfId="0" applyNumberFormat="1" applyFont="1"/>
    <xf numFmtId="3" fontId="51" fillId="0" borderId="0" xfId="0" applyNumberFormat="1" applyFont="1"/>
    <xf numFmtId="3" fontId="35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0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1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7" fillId="3" borderId="11" xfId="3" applyFont="1" applyFill="1" applyBorder="1" applyAlignment="1">
      <alignment horizontal="left" vertical="center" wrapText="1"/>
    </xf>
    <xf numFmtId="0" fontId="34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left" vertical="center"/>
    </xf>
    <xf numFmtId="9" fontId="45" fillId="38" borderId="11" xfId="0" applyNumberFormat="1" applyFont="1" applyFill="1" applyBorder="1" applyAlignment="1">
      <alignment horizontal="center" vertical="center"/>
    </xf>
    <xf numFmtId="172" fontId="45" fillId="37" borderId="11" xfId="6" applyNumberFormat="1" applyFont="1" applyFill="1" applyBorder="1" applyAlignment="1">
      <alignment horizontal="center" vertical="center"/>
    </xf>
    <xf numFmtId="165" fontId="36" fillId="2" borderId="11" xfId="3" applyNumberFormat="1" applyFont="1" applyFill="1" applyBorder="1" applyAlignment="1">
      <alignment horizontal="center" vertical="center" wrapText="1"/>
    </xf>
    <xf numFmtId="165" fontId="34" fillId="38" borderId="11" xfId="3" applyNumberFormat="1" applyFont="1" applyFill="1" applyBorder="1" applyAlignment="1">
      <alignment horizontal="center" vertical="center" wrapText="1"/>
    </xf>
    <xf numFmtId="0" fontId="32" fillId="38" borderId="11" xfId="3" applyFont="1" applyFill="1" applyBorder="1" applyAlignment="1">
      <alignment vertical="center" wrapText="1"/>
    </xf>
    <xf numFmtId="9" fontId="45" fillId="37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right" vertical="center"/>
    </xf>
    <xf numFmtId="3" fontId="45" fillId="37" borderId="11" xfId="3" applyNumberFormat="1" applyFont="1" applyFill="1" applyBorder="1" applyAlignment="1">
      <alignment horizontal="center" vertical="center" wrapText="1"/>
    </xf>
    <xf numFmtId="167" fontId="36" fillId="3" borderId="11" xfId="6" applyNumberFormat="1" applyFont="1" applyFill="1" applyBorder="1" applyAlignment="1">
      <alignment horizontal="right" vertical="center" wrapText="1"/>
    </xf>
    <xf numFmtId="167" fontId="37" fillId="2" borderId="11" xfId="5" applyNumberFormat="1" applyFont="1" applyFill="1" applyBorder="1" applyAlignment="1">
      <alignment horizontal="right" vertical="center" wrapText="1"/>
    </xf>
    <xf numFmtId="0" fontId="40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5" fillId="38" borderId="15" xfId="0" applyNumberFormat="1" applyFont="1" applyFill="1" applyBorder="1" applyAlignment="1">
      <alignment horizontal="right" vertical="center"/>
    </xf>
    <xf numFmtId="9" fontId="45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5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2" fillId="0" borderId="0" xfId="66" applyFont="1" applyAlignment="1" applyProtection="1">
      <alignment horizontal="left"/>
    </xf>
    <xf numFmtId="3" fontId="42" fillId="0" borderId="0" xfId="66" applyNumberFormat="1" applyFont="1" applyAlignment="1" applyProtection="1">
      <alignment horizontal="left" vertical="center" wrapText="1"/>
    </xf>
    <xf numFmtId="3" fontId="29" fillId="0" borderId="0" xfId="66" applyNumberFormat="1" applyFont="1" applyAlignment="1" applyProtection="1">
      <alignment horizontal="left" vertical="center" wrapText="1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172" fontId="31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7" fontId="34" fillId="37" borderId="11" xfId="6" applyNumberFormat="1" applyFont="1" applyFill="1" applyBorder="1" applyAlignment="1">
      <alignment horizontal="right" vertical="center" wrapText="1"/>
    </xf>
    <xf numFmtId="167" fontId="32" fillId="37" borderId="11" xfId="6" applyNumberFormat="1" applyFont="1" applyFill="1" applyBorder="1" applyAlignment="1">
      <alignment horizontal="right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3" fontId="30" fillId="39" borderId="0" xfId="0" applyNumberFormat="1" applyFont="1" applyFill="1"/>
    <xf numFmtId="3" fontId="30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1" fillId="39" borderId="0" xfId="0" applyFont="1" applyFill="1" applyAlignment="1">
      <alignment horizontal="center" vertical="center"/>
    </xf>
    <xf numFmtId="0" fontId="31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2" fontId="30" fillId="39" borderId="0" xfId="0" applyNumberFormat="1" applyFont="1" applyFill="1"/>
    <xf numFmtId="164" fontId="32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1" fillId="39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173" fontId="31" fillId="39" borderId="0" xfId="0" applyNumberFormat="1" applyFont="1" applyFill="1" applyAlignment="1">
      <alignment vertical="center" wrapText="1"/>
    </xf>
    <xf numFmtId="3" fontId="31" fillId="39" borderId="0" xfId="0" applyNumberFormat="1" applyFont="1" applyFill="1" applyAlignment="1">
      <alignment vertical="center" wrapText="1"/>
    </xf>
    <xf numFmtId="172" fontId="31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32" fillId="38" borderId="11" xfId="3" applyFont="1" applyFill="1" applyBorder="1" applyAlignment="1">
      <alignment horizontal="center" vertical="center" wrapText="1"/>
    </xf>
    <xf numFmtId="164" fontId="32" fillId="37" borderId="11" xfId="3" applyNumberFormat="1" applyFont="1" applyFill="1" applyBorder="1" applyAlignment="1">
      <alignment horizontal="center" vertical="center" wrapText="1"/>
    </xf>
    <xf numFmtId="0" fontId="45" fillId="38" borderId="11" xfId="3" applyFont="1" applyFill="1" applyBorder="1" applyAlignment="1">
      <alignment horizontal="center" vertical="center"/>
    </xf>
    <xf numFmtId="164" fontId="45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7" fillId="0" borderId="0" xfId="66" applyAlignment="1" applyProtection="1">
      <alignment horizontal="left" vertical="center"/>
    </xf>
    <xf numFmtId="0" fontId="30" fillId="0" borderId="0" xfId="0" applyFont="1" applyAlignment="1">
      <alignment horizontal="left" vertical="center"/>
    </xf>
    <xf numFmtId="0" fontId="32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31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52E-4D30-9A1A-BEF111B88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2E-4D30-9A1A-BEF111B88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52E-4D30-9A1A-BEF111B88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2E-4D30-9A1A-BEF111B88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EC-466F-BE39-B5E5AA7EA33A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EC-466F-BE39-B5E5AA7EA3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[1]MO_I!$G$46:$G$54</c:f>
              <c:strCache>
                <c:ptCount val="9"/>
                <c:pt idx="0">
                  <c:v>10</c:v>
                </c:pt>
                <c:pt idx="1">
                  <c:v>9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13</c:v>
                </c:pt>
                <c:pt idx="7">
                  <c:v>2</c:v>
                </c:pt>
                <c:pt idx="8">
                  <c:v>Ostalo (manje od 3%)/
Others (less than 3%)</c:v>
                </c:pt>
              </c:strCache>
            </c:strRef>
          </c:cat>
          <c:val>
            <c:numRef>
              <c:f>[1]MO_I!$I$46:$I$54</c:f>
              <c:numCache>
                <c:formatCode>General</c:formatCode>
                <c:ptCount val="9"/>
                <c:pt idx="0">
                  <c:v>0.29853134730428738</c:v>
                </c:pt>
                <c:pt idx="1">
                  <c:v>0.19975566806637185</c:v>
                </c:pt>
                <c:pt idx="2">
                  <c:v>0.13364673860899121</c:v>
                </c:pt>
                <c:pt idx="3">
                  <c:v>0.11201473936732814</c:v>
                </c:pt>
                <c:pt idx="4">
                  <c:v>6.3280460784601519E-2</c:v>
                </c:pt>
                <c:pt idx="5">
                  <c:v>4.9940222227677515E-2</c:v>
                </c:pt>
                <c:pt idx="6">
                  <c:v>3.2160519068716753E-2</c:v>
                </c:pt>
                <c:pt idx="7">
                  <c:v>7.919636491710734E-2</c:v>
                </c:pt>
                <c:pt idx="8">
                  <c:v>0.11488781384765442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37</xdr:row>
      <xdr:rowOff>66675</xdr:rowOff>
    </xdr:from>
    <xdr:to>
      <xdr:col>6</xdr:col>
      <xdr:colOff>87050</xdr:colOff>
      <xdr:row>64</xdr:row>
      <xdr:rowOff>52919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0.29853134730428738</v>
          </cell>
        </row>
        <row r="47">
          <cell r="G47">
            <v>9</v>
          </cell>
          <cell r="I47">
            <v>0.19975566806637185</v>
          </cell>
        </row>
        <row r="48">
          <cell r="G48">
            <v>20</v>
          </cell>
          <cell r="I48">
            <v>0.13364673860899121</v>
          </cell>
        </row>
        <row r="49">
          <cell r="G49">
            <v>1</v>
          </cell>
          <cell r="I49">
            <v>0.11201473936732814</v>
          </cell>
        </row>
        <row r="50">
          <cell r="G50">
            <v>3</v>
          </cell>
          <cell r="I50">
            <v>6.3280460784601519E-2</v>
          </cell>
        </row>
        <row r="51">
          <cell r="G51">
            <v>8</v>
          </cell>
          <cell r="I51">
            <v>4.9940222227677515E-2</v>
          </cell>
        </row>
        <row r="52">
          <cell r="G52">
            <v>13</v>
          </cell>
          <cell r="I52">
            <v>3.2160519068716753E-2</v>
          </cell>
        </row>
        <row r="53">
          <cell r="G53">
            <v>2</v>
          </cell>
          <cell r="I53">
            <v>7.919636491710734E-2</v>
          </cell>
        </row>
        <row r="54">
          <cell r="G54" t="str">
            <v>Ostalo (manje od 3%)/
Others (less than 3%)</v>
          </cell>
          <cell r="I54">
            <v>0.11488781384765442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opLeftCell="A4" workbookViewId="0">
      <selection activeCell="A24" sqref="A24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7</v>
      </c>
    </row>
    <row r="8" spans="1:1" ht="15.75" customHeight="1" x14ac:dyDescent="0.25">
      <c r="A8" s="22"/>
    </row>
    <row r="9" spans="1:1" ht="15.75" customHeight="1" x14ac:dyDescent="0.25">
      <c r="A9" s="21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43</v>
      </c>
    </row>
    <row r="13" spans="1:1" x14ac:dyDescent="0.25">
      <c r="A13" s="18" t="s">
        <v>62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44</v>
      </c>
    </row>
    <row r="17" spans="1:1" x14ac:dyDescent="0.25">
      <c r="A17" s="20" t="s">
        <v>63</v>
      </c>
    </row>
    <row r="22" spans="1:1" x14ac:dyDescent="0.25">
      <c r="A22" s="67" t="s">
        <v>76</v>
      </c>
    </row>
    <row r="23" spans="1:1" x14ac:dyDescent="0.25">
      <c r="A23" s="68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4" t="s">
        <v>54</v>
      </c>
    </row>
    <row r="5" spans="1:1" s="4" customFormat="1" x14ac:dyDescent="0.2">
      <c r="A5" s="1" t="s">
        <v>64</v>
      </c>
    </row>
    <row r="6" spans="1:1" s="5" customFormat="1" x14ac:dyDescent="0.2">
      <c r="A6" s="64" t="s">
        <v>65</v>
      </c>
    </row>
    <row r="7" spans="1:1" s="4" customFormat="1" x14ac:dyDescent="0.2">
      <c r="A7" s="1" t="s">
        <v>10</v>
      </c>
    </row>
    <row r="8" spans="1:1" s="5" customFormat="1" x14ac:dyDescent="0.2">
      <c r="A8" s="6" t="s">
        <v>9</v>
      </c>
    </row>
    <row r="9" spans="1:1" s="4" customFormat="1" x14ac:dyDescent="0.2">
      <c r="A9" s="66" t="s">
        <v>66</v>
      </c>
    </row>
    <row r="10" spans="1:1" s="5" customFormat="1" x14ac:dyDescent="0.2">
      <c r="A10" s="65" t="s">
        <v>67</v>
      </c>
    </row>
    <row r="59" spans="1:1" x14ac:dyDescent="0.2">
      <c r="A59" s="7"/>
    </row>
  </sheetData>
  <hyperlinks>
    <hyperlink ref="A6" location="'Tabela 1'!A1" display="Table 1: Insurance data for the period 1 January - 30 September 2018"/>
    <hyperlink ref="A5" location="'Tabela 1'!A1" display="Tablela 1: Podaci o osiguranju za period od 1.januara do 30. septembra 2018."/>
    <hyperlink ref="A8" location="'Tabela 1'!A1" display="Chart 1: Share of classes of insurance in total GWP"/>
    <hyperlink ref="A9" location="'Tabela 2'!A1" display="Tablela 2: Bruto fakturisana premija za period od 1. januara do 30. septembra 2018."/>
    <hyperlink ref="A10" location="'Tabela 2'!A1" display="Table 2: Gross Written Premium for the period 1 January - 30 September 2018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topLeftCell="A13" zoomScaleNormal="100" workbookViewId="0">
      <selection activeCell="C27" sqref="C27:G30"/>
    </sheetView>
  </sheetViews>
  <sheetFormatPr defaultColWidth="9.140625" defaultRowHeight="11.25" x14ac:dyDescent="0.25"/>
  <cols>
    <col min="1" max="1" width="5" style="92" customWidth="1"/>
    <col min="2" max="2" width="37.42578125" style="92" customWidth="1"/>
    <col min="3" max="3" width="13.42578125" style="92" bestFit="1" customWidth="1"/>
    <col min="4" max="4" width="22.140625" style="92" customWidth="1"/>
    <col min="5" max="5" width="14.85546875" style="92" bestFit="1" customWidth="1"/>
    <col min="6" max="6" width="7" style="92" bestFit="1" customWidth="1"/>
    <col min="7" max="7" width="10.28515625" style="92" customWidth="1"/>
    <col min="8" max="8" width="10" style="92" bestFit="1" customWidth="1"/>
    <col min="9" max="16384" width="9.140625" style="92"/>
  </cols>
  <sheetData>
    <row r="2" spans="1:11" s="87" customFormat="1" ht="15" x14ac:dyDescent="0.25">
      <c r="A2" s="85" t="s">
        <v>64</v>
      </c>
      <c r="B2" s="85"/>
      <c r="C2" s="85"/>
      <c r="D2" s="85"/>
      <c r="E2" s="86"/>
      <c r="F2" s="86"/>
      <c r="G2" s="86"/>
    </row>
    <row r="3" spans="1:11" s="89" customFormat="1" ht="14.25" x14ac:dyDescent="0.25">
      <c r="A3" s="102" t="s">
        <v>65</v>
      </c>
      <c r="B3" s="102"/>
      <c r="C3" s="102"/>
      <c r="D3" s="102"/>
      <c r="E3" s="88"/>
      <c r="F3" s="88"/>
      <c r="G3" s="88"/>
    </row>
    <row r="5" spans="1:11" s="90" customFormat="1" ht="16.5" customHeight="1" x14ac:dyDescent="0.25">
      <c r="A5" s="105" t="s">
        <v>11</v>
      </c>
      <c r="B5" s="105" t="s">
        <v>49</v>
      </c>
      <c r="C5" s="101" t="s">
        <v>51</v>
      </c>
      <c r="D5" s="101"/>
      <c r="E5" s="100" t="s">
        <v>40</v>
      </c>
      <c r="F5" s="100"/>
      <c r="G5" s="100"/>
    </row>
    <row r="6" spans="1:11" s="10" customFormat="1" ht="23.25" customHeight="1" x14ac:dyDescent="0.25">
      <c r="A6" s="105"/>
      <c r="B6" s="105"/>
      <c r="C6" s="99" t="s">
        <v>61</v>
      </c>
      <c r="D6" s="99" t="s">
        <v>50</v>
      </c>
      <c r="E6" s="99" t="s">
        <v>45</v>
      </c>
      <c r="F6" s="98" t="s">
        <v>48</v>
      </c>
      <c r="G6" s="98"/>
    </row>
    <row r="7" spans="1:11" ht="22.5" x14ac:dyDescent="0.25">
      <c r="A7" s="105"/>
      <c r="B7" s="105"/>
      <c r="C7" s="99"/>
      <c r="D7" s="99"/>
      <c r="E7" s="99"/>
      <c r="F7" s="84" t="s">
        <v>47</v>
      </c>
      <c r="G7" s="84" t="s">
        <v>46</v>
      </c>
      <c r="H7" s="79"/>
      <c r="I7" s="91"/>
      <c r="J7" s="91"/>
      <c r="K7" s="91"/>
    </row>
    <row r="8" spans="1:11" s="11" customFormat="1" ht="22.5" x14ac:dyDescent="0.25">
      <c r="A8" s="36">
        <v>1</v>
      </c>
      <c r="B8" s="26" t="s">
        <v>12</v>
      </c>
      <c r="C8" s="42">
        <v>5383</v>
      </c>
      <c r="D8" s="42">
        <v>1913908.4900000016</v>
      </c>
      <c r="E8" s="75">
        <v>2478</v>
      </c>
      <c r="F8" s="42">
        <v>1801</v>
      </c>
      <c r="G8" s="42">
        <v>1152459.9700000002</v>
      </c>
      <c r="H8" s="93"/>
      <c r="I8" s="94"/>
      <c r="J8" s="80"/>
      <c r="K8" s="80"/>
    </row>
    <row r="9" spans="1:11" s="11" customFormat="1" ht="22.5" x14ac:dyDescent="0.25">
      <c r="A9" s="36">
        <v>2</v>
      </c>
      <c r="B9" s="26" t="s">
        <v>13</v>
      </c>
      <c r="C9" s="42">
        <v>4679</v>
      </c>
      <c r="D9" s="42">
        <v>537770.66</v>
      </c>
      <c r="E9" s="75">
        <v>4423</v>
      </c>
      <c r="F9" s="42">
        <v>2887</v>
      </c>
      <c r="G9" s="42">
        <v>232334.50999999995</v>
      </c>
      <c r="H9" s="93"/>
      <c r="I9" s="80"/>
      <c r="J9" s="80"/>
      <c r="K9" s="80"/>
    </row>
    <row r="10" spans="1:11" s="11" customFormat="1" ht="22.5" x14ac:dyDescent="0.25">
      <c r="A10" s="36">
        <v>3</v>
      </c>
      <c r="B10" s="26" t="s">
        <v>14</v>
      </c>
      <c r="C10" s="42">
        <v>2446</v>
      </c>
      <c r="D10" s="42">
        <v>1081223.8802752292</v>
      </c>
      <c r="E10" s="75">
        <v>1169</v>
      </c>
      <c r="F10" s="42">
        <v>749</v>
      </c>
      <c r="G10" s="42">
        <v>613573.40000000026</v>
      </c>
      <c r="H10" s="93"/>
      <c r="I10" s="80"/>
      <c r="J10" s="80"/>
      <c r="K10" s="80"/>
    </row>
    <row r="11" spans="1:11" s="11" customFormat="1" ht="22.5" x14ac:dyDescent="0.25">
      <c r="A11" s="36">
        <v>4</v>
      </c>
      <c r="B11" s="26" t="s">
        <v>15</v>
      </c>
      <c r="C11" s="42">
        <v>0</v>
      </c>
      <c r="D11" s="42">
        <v>0</v>
      </c>
      <c r="E11" s="75">
        <v>1</v>
      </c>
      <c r="F11" s="42">
        <v>0</v>
      </c>
      <c r="G11" s="42">
        <v>0</v>
      </c>
      <c r="H11" s="93"/>
      <c r="I11" s="80"/>
      <c r="J11" s="80"/>
      <c r="K11" s="80"/>
    </row>
    <row r="12" spans="1:11" s="11" customFormat="1" ht="22.5" x14ac:dyDescent="0.25">
      <c r="A12" s="36">
        <v>5</v>
      </c>
      <c r="B12" s="26" t="s">
        <v>16</v>
      </c>
      <c r="C12" s="42">
        <v>1</v>
      </c>
      <c r="D12" s="42">
        <v>245693.64</v>
      </c>
      <c r="E12" s="75">
        <v>0</v>
      </c>
      <c r="F12" s="43">
        <v>0</v>
      </c>
      <c r="G12" s="43">
        <v>0</v>
      </c>
      <c r="H12" s="93"/>
      <c r="I12" s="80"/>
      <c r="J12" s="80"/>
      <c r="K12" s="80"/>
    </row>
    <row r="13" spans="1:11" s="11" customFormat="1" ht="22.5" x14ac:dyDescent="0.25">
      <c r="A13" s="36">
        <v>6</v>
      </c>
      <c r="B13" s="26" t="s">
        <v>17</v>
      </c>
      <c r="C13" s="42">
        <v>5</v>
      </c>
      <c r="D13" s="42">
        <v>173665.20183486238</v>
      </c>
      <c r="E13" s="75">
        <v>3</v>
      </c>
      <c r="F13" s="42">
        <v>1</v>
      </c>
      <c r="G13" s="42">
        <v>435155.84</v>
      </c>
      <c r="H13" s="93"/>
      <c r="I13" s="80"/>
      <c r="J13" s="80"/>
      <c r="K13" s="80"/>
    </row>
    <row r="14" spans="1:11" s="11" customFormat="1" ht="22.5" x14ac:dyDescent="0.25">
      <c r="A14" s="36">
        <v>7</v>
      </c>
      <c r="B14" s="26" t="s">
        <v>18</v>
      </c>
      <c r="C14" s="42">
        <v>79</v>
      </c>
      <c r="D14" s="42">
        <v>223500.28688073388</v>
      </c>
      <c r="E14" s="75">
        <v>31</v>
      </c>
      <c r="F14" s="42">
        <v>30</v>
      </c>
      <c r="G14" s="42">
        <v>7776.7800000000007</v>
      </c>
      <c r="H14" s="93"/>
      <c r="I14" s="80"/>
      <c r="J14" s="80"/>
      <c r="K14" s="80"/>
    </row>
    <row r="15" spans="1:11" s="11" customFormat="1" ht="45" x14ac:dyDescent="0.25">
      <c r="A15" s="36">
        <v>8</v>
      </c>
      <c r="B15" s="26" t="s">
        <v>19</v>
      </c>
      <c r="C15" s="42">
        <v>1992</v>
      </c>
      <c r="D15" s="42">
        <v>853289.62825688056</v>
      </c>
      <c r="E15" s="75">
        <v>168</v>
      </c>
      <c r="F15" s="42">
        <v>75</v>
      </c>
      <c r="G15" s="42">
        <v>159582.34999999998</v>
      </c>
      <c r="H15" s="93"/>
      <c r="I15" s="80"/>
      <c r="J15" s="80"/>
      <c r="K15" s="80"/>
    </row>
    <row r="16" spans="1:11" s="11" customFormat="1" ht="22.5" x14ac:dyDescent="0.25">
      <c r="A16" s="36">
        <v>9</v>
      </c>
      <c r="B16" s="26" t="s">
        <v>20</v>
      </c>
      <c r="C16" s="42">
        <v>2883</v>
      </c>
      <c r="D16" s="42">
        <v>3413069.3085321109</v>
      </c>
      <c r="E16" s="75">
        <v>555</v>
      </c>
      <c r="F16" s="42">
        <v>209</v>
      </c>
      <c r="G16" s="42">
        <v>160890.99999999997</v>
      </c>
      <c r="H16" s="93"/>
      <c r="I16" s="80"/>
      <c r="J16" s="80"/>
      <c r="K16" s="80"/>
    </row>
    <row r="17" spans="1:11" s="11" customFormat="1" ht="33.75" x14ac:dyDescent="0.25">
      <c r="A17" s="36">
        <v>10</v>
      </c>
      <c r="B17" s="26" t="s">
        <v>21</v>
      </c>
      <c r="C17" s="42">
        <v>41235</v>
      </c>
      <c r="D17" s="42">
        <v>5100772.3033944443</v>
      </c>
      <c r="E17" s="75">
        <v>3857</v>
      </c>
      <c r="F17" s="42">
        <v>2201</v>
      </c>
      <c r="G17" s="42">
        <v>2175285.63</v>
      </c>
      <c r="H17" s="93"/>
      <c r="I17" s="80"/>
      <c r="J17" s="80"/>
      <c r="K17" s="80"/>
    </row>
    <row r="18" spans="1:11" s="11" customFormat="1" ht="33.75" x14ac:dyDescent="0.25">
      <c r="A18" s="36">
        <v>11</v>
      </c>
      <c r="B18" s="26" t="s">
        <v>60</v>
      </c>
      <c r="C18" s="42">
        <v>3</v>
      </c>
      <c r="D18" s="42">
        <v>110270.83229357799</v>
      </c>
      <c r="E18" s="75">
        <v>34</v>
      </c>
      <c r="F18" s="42">
        <v>29</v>
      </c>
      <c r="G18" s="42">
        <v>2369</v>
      </c>
      <c r="H18" s="93"/>
      <c r="I18" s="80"/>
      <c r="J18" s="80"/>
      <c r="K18" s="80"/>
    </row>
    <row r="19" spans="1:11" s="11" customFormat="1" ht="33.75" x14ac:dyDescent="0.25">
      <c r="A19" s="36">
        <v>12</v>
      </c>
      <c r="B19" s="26" t="s">
        <v>22</v>
      </c>
      <c r="C19" s="42">
        <v>107</v>
      </c>
      <c r="D19" s="42">
        <v>8029.6442201834861</v>
      </c>
      <c r="E19" s="75">
        <v>5</v>
      </c>
      <c r="F19" s="42">
        <v>1</v>
      </c>
      <c r="G19" s="42">
        <v>849.18</v>
      </c>
      <c r="H19" s="93"/>
      <c r="I19" s="80"/>
      <c r="J19" s="80"/>
      <c r="K19" s="80"/>
    </row>
    <row r="20" spans="1:11" s="11" customFormat="1" ht="22.5" x14ac:dyDescent="0.25">
      <c r="A20" s="36">
        <v>13</v>
      </c>
      <c r="B20" s="26" t="s">
        <v>23</v>
      </c>
      <c r="C20" s="42">
        <v>476</v>
      </c>
      <c r="D20" s="42">
        <v>549501.70697247703</v>
      </c>
      <c r="E20" s="75">
        <v>321</v>
      </c>
      <c r="F20" s="42">
        <v>91</v>
      </c>
      <c r="G20" s="42">
        <v>38127.94</v>
      </c>
      <c r="H20" s="93"/>
      <c r="I20" s="80"/>
      <c r="J20" s="80"/>
      <c r="K20" s="80"/>
    </row>
    <row r="21" spans="1:11" s="11" customFormat="1" ht="22.5" x14ac:dyDescent="0.25">
      <c r="A21" s="36">
        <v>14</v>
      </c>
      <c r="B21" s="26" t="s">
        <v>24</v>
      </c>
      <c r="C21" s="42">
        <v>121</v>
      </c>
      <c r="D21" s="42">
        <v>104291.63302752293</v>
      </c>
      <c r="E21" s="75">
        <v>19</v>
      </c>
      <c r="F21" s="42">
        <v>14</v>
      </c>
      <c r="G21" s="42">
        <v>23878.81</v>
      </c>
      <c r="H21" s="93"/>
      <c r="I21" s="80"/>
      <c r="J21" s="80"/>
      <c r="K21" s="80"/>
    </row>
    <row r="22" spans="1:11" s="11" customFormat="1" ht="22.5" x14ac:dyDescent="0.25">
      <c r="A22" s="36">
        <v>15</v>
      </c>
      <c r="B22" s="26" t="s">
        <v>58</v>
      </c>
      <c r="C22" s="42">
        <v>55</v>
      </c>
      <c r="D22" s="42">
        <v>18343.449541284404</v>
      </c>
      <c r="E22" s="75">
        <v>4</v>
      </c>
      <c r="F22" s="42">
        <v>0</v>
      </c>
      <c r="G22" s="42">
        <v>0</v>
      </c>
      <c r="H22" s="93"/>
      <c r="I22" s="80"/>
      <c r="J22" s="80"/>
      <c r="K22" s="80"/>
    </row>
    <row r="23" spans="1:11" s="11" customFormat="1" ht="22.5" x14ac:dyDescent="0.25">
      <c r="A23" s="36">
        <v>16</v>
      </c>
      <c r="B23" s="26" t="s">
        <v>25</v>
      </c>
      <c r="C23" s="42">
        <v>43</v>
      </c>
      <c r="D23" s="42">
        <v>71673.4505504587</v>
      </c>
      <c r="E23" s="75">
        <v>27</v>
      </c>
      <c r="F23" s="42">
        <v>16</v>
      </c>
      <c r="G23" s="42">
        <v>5566.17</v>
      </c>
      <c r="H23" s="93"/>
      <c r="I23" s="80"/>
      <c r="J23" s="80"/>
      <c r="K23" s="80"/>
    </row>
    <row r="24" spans="1:11" s="11" customFormat="1" ht="22.5" x14ac:dyDescent="0.25">
      <c r="A24" s="36">
        <v>17</v>
      </c>
      <c r="B24" s="26" t="s">
        <v>26</v>
      </c>
      <c r="C24" s="42">
        <v>256</v>
      </c>
      <c r="D24" s="42">
        <v>1063.1144954128451</v>
      </c>
      <c r="E24" s="75">
        <v>0</v>
      </c>
      <c r="F24" s="42">
        <v>0</v>
      </c>
      <c r="G24" s="42">
        <v>0</v>
      </c>
      <c r="H24" s="93"/>
      <c r="I24" s="80"/>
      <c r="J24" s="80"/>
      <c r="K24" s="80"/>
    </row>
    <row r="25" spans="1:11" s="11" customFormat="1" ht="22.5" x14ac:dyDescent="0.25">
      <c r="A25" s="36">
        <v>18</v>
      </c>
      <c r="B25" s="26" t="s">
        <v>27</v>
      </c>
      <c r="C25" s="42">
        <v>10124</v>
      </c>
      <c r="D25" s="42">
        <v>160804.72834862472</v>
      </c>
      <c r="E25" s="75">
        <v>868</v>
      </c>
      <c r="F25" s="42">
        <v>570</v>
      </c>
      <c r="G25" s="42">
        <v>84885.499999999956</v>
      </c>
      <c r="H25" s="93"/>
      <c r="I25" s="80"/>
      <c r="J25" s="80"/>
      <c r="K25" s="80"/>
    </row>
    <row r="26" spans="1:11" s="11" customFormat="1" ht="22.5" x14ac:dyDescent="0.25">
      <c r="A26" s="36">
        <v>19</v>
      </c>
      <c r="B26" s="26" t="s">
        <v>28</v>
      </c>
      <c r="C26" s="42">
        <v>4456</v>
      </c>
      <c r="D26" s="42">
        <v>24630.79</v>
      </c>
      <c r="E26" s="75">
        <v>51</v>
      </c>
      <c r="F26" s="42">
        <v>40</v>
      </c>
      <c r="G26" s="42">
        <v>2521.6799999999998</v>
      </c>
      <c r="H26" s="93"/>
      <c r="I26" s="80"/>
      <c r="J26" s="80"/>
      <c r="K26" s="80"/>
    </row>
    <row r="27" spans="1:11" s="11" customFormat="1" ht="22.5" x14ac:dyDescent="0.25">
      <c r="A27" s="36">
        <v>20</v>
      </c>
      <c r="B27" s="26" t="s">
        <v>59</v>
      </c>
      <c r="C27" s="42">
        <v>47764</v>
      </c>
      <c r="D27" s="42">
        <v>2283517.59</v>
      </c>
      <c r="E27" s="75">
        <v>407</v>
      </c>
      <c r="F27" s="42">
        <v>300</v>
      </c>
      <c r="G27" s="42">
        <v>819296.84</v>
      </c>
      <c r="H27" s="93"/>
      <c r="I27" s="80"/>
      <c r="J27" s="80"/>
      <c r="K27" s="80"/>
    </row>
    <row r="28" spans="1:11" s="11" customFormat="1" ht="22.5" x14ac:dyDescent="0.25">
      <c r="A28" s="36">
        <v>21</v>
      </c>
      <c r="B28" s="26" t="s">
        <v>29</v>
      </c>
      <c r="C28" s="42">
        <v>42</v>
      </c>
      <c r="D28" s="42">
        <v>5658.9</v>
      </c>
      <c r="E28" s="75">
        <v>11</v>
      </c>
      <c r="F28" s="42">
        <v>8</v>
      </c>
      <c r="G28" s="42">
        <v>3200.92</v>
      </c>
      <c r="H28" s="93"/>
      <c r="I28" s="80"/>
      <c r="J28" s="80"/>
      <c r="K28" s="80"/>
    </row>
    <row r="29" spans="1:11" s="11" customFormat="1" ht="45" x14ac:dyDescent="0.25">
      <c r="A29" s="36">
        <v>22</v>
      </c>
      <c r="B29" s="26" t="s">
        <v>30</v>
      </c>
      <c r="C29" s="42">
        <v>28574</v>
      </c>
      <c r="D29" s="42">
        <v>205040.84999999998</v>
      </c>
      <c r="E29" s="75">
        <v>255</v>
      </c>
      <c r="F29" s="42">
        <v>97</v>
      </c>
      <c r="G29" s="42">
        <v>64775.83</v>
      </c>
      <c r="H29" s="93"/>
      <c r="I29" s="80"/>
      <c r="J29" s="80"/>
      <c r="K29" s="80"/>
    </row>
    <row r="30" spans="1:11" s="11" customFormat="1" ht="22.5" x14ac:dyDescent="0.25">
      <c r="A30" s="36">
        <v>23</v>
      </c>
      <c r="B30" s="26" t="s">
        <v>31</v>
      </c>
      <c r="C30" s="42">
        <v>1</v>
      </c>
      <c r="D30" s="42">
        <v>500</v>
      </c>
      <c r="E30" s="75">
        <v>1</v>
      </c>
      <c r="F30" s="42">
        <v>1</v>
      </c>
      <c r="G30" s="42">
        <v>0</v>
      </c>
      <c r="H30" s="93"/>
      <c r="I30" s="80"/>
      <c r="J30" s="80"/>
      <c r="K30" s="80"/>
    </row>
    <row r="31" spans="1:11" s="11" customFormat="1" ht="22.5" x14ac:dyDescent="0.25">
      <c r="A31" s="37"/>
      <c r="B31" s="27" t="s">
        <v>32</v>
      </c>
      <c r="C31" s="73">
        <f>SUM(C8:C26)</f>
        <v>74344</v>
      </c>
      <c r="D31" s="73">
        <f t="shared" ref="D31:G31" si="0">SUM(D8:D26)</f>
        <v>14591502.748623803</v>
      </c>
      <c r="E31" s="73">
        <f>SUM(E8:E26)</f>
        <v>14014</v>
      </c>
      <c r="F31" s="73">
        <f t="shared" si="0"/>
        <v>8714</v>
      </c>
      <c r="G31" s="73">
        <f t="shared" si="0"/>
        <v>5095257.76</v>
      </c>
      <c r="H31" s="93"/>
      <c r="I31" s="80"/>
      <c r="J31" s="80"/>
      <c r="K31" s="80"/>
    </row>
    <row r="32" spans="1:11" s="11" customFormat="1" ht="22.5" x14ac:dyDescent="0.25">
      <c r="A32" s="37"/>
      <c r="B32" s="27" t="s">
        <v>33</v>
      </c>
      <c r="C32" s="73">
        <f>SUM(C27:C30)</f>
        <v>76381</v>
      </c>
      <c r="D32" s="73">
        <f>SUM(D27:D30)</f>
        <v>2494717.34</v>
      </c>
      <c r="E32" s="73">
        <f t="shared" ref="E32:F32" si="1">SUM(E27:E30)</f>
        <v>674</v>
      </c>
      <c r="F32" s="73">
        <f t="shared" si="1"/>
        <v>406</v>
      </c>
      <c r="G32" s="73">
        <f>SUM(G27:G30)</f>
        <v>887273.59</v>
      </c>
      <c r="H32" s="93"/>
      <c r="I32" s="80"/>
      <c r="J32" s="80"/>
      <c r="K32" s="80"/>
    </row>
    <row r="33" spans="1:11" s="11" customFormat="1" ht="20.25" customHeight="1" x14ac:dyDescent="0.25">
      <c r="A33" s="37"/>
      <c r="B33" s="38" t="s">
        <v>34</v>
      </c>
      <c r="C33" s="74">
        <f>C31+C32</f>
        <v>150725</v>
      </c>
      <c r="D33" s="74">
        <f t="shared" ref="D33:G33" si="2">D31+D32</f>
        <v>17086220.088623803</v>
      </c>
      <c r="E33" s="74">
        <f t="shared" si="2"/>
        <v>14688</v>
      </c>
      <c r="F33" s="74">
        <f t="shared" si="2"/>
        <v>9120</v>
      </c>
      <c r="G33" s="74">
        <f t="shared" si="2"/>
        <v>5982531.3499999996</v>
      </c>
      <c r="H33" s="93"/>
      <c r="I33" s="80"/>
      <c r="J33" s="80"/>
      <c r="K33" s="80"/>
    </row>
    <row r="34" spans="1:11" ht="14.25" customHeight="1" x14ac:dyDescent="0.25">
      <c r="A34" s="92" t="s">
        <v>56</v>
      </c>
      <c r="D34" s="95"/>
      <c r="H34" s="93"/>
      <c r="I34" s="91"/>
      <c r="J34" s="91"/>
      <c r="K34" s="91"/>
    </row>
    <row r="35" spans="1:11" x14ac:dyDescent="0.25">
      <c r="H35" s="91"/>
      <c r="I35" s="91"/>
      <c r="J35" s="91"/>
      <c r="K35" s="91"/>
    </row>
    <row r="36" spans="1:11" ht="15" x14ac:dyDescent="0.25">
      <c r="A36" s="107" t="s">
        <v>10</v>
      </c>
      <c r="B36" s="107"/>
      <c r="C36" s="107"/>
      <c r="H36" s="91"/>
      <c r="I36" s="91"/>
      <c r="J36" s="91"/>
      <c r="K36" s="91"/>
    </row>
    <row r="37" spans="1:11" ht="14.25" x14ac:dyDescent="0.25">
      <c r="A37" s="106" t="s">
        <v>9</v>
      </c>
      <c r="B37" s="106"/>
      <c r="C37" s="106"/>
      <c r="H37" s="91"/>
      <c r="I37" s="91"/>
      <c r="J37" s="91"/>
      <c r="K37" s="91"/>
    </row>
    <row r="38" spans="1:11" x14ac:dyDescent="0.25">
      <c r="H38" s="91"/>
      <c r="I38" s="91"/>
      <c r="J38" s="91"/>
      <c r="K38" s="91"/>
    </row>
    <row r="60" spans="2:4" x14ac:dyDescent="0.25">
      <c r="B60" s="104"/>
      <c r="C60" s="104"/>
      <c r="D60" s="104"/>
    </row>
    <row r="61" spans="2:4" x14ac:dyDescent="0.25">
      <c r="B61" s="96"/>
      <c r="C61" s="96"/>
      <c r="D61" s="96"/>
    </row>
    <row r="62" spans="2:4" x14ac:dyDescent="0.25">
      <c r="B62" s="96"/>
      <c r="C62" s="96"/>
      <c r="D62" s="96"/>
    </row>
    <row r="66" spans="1:2" ht="15.75" customHeight="1" x14ac:dyDescent="0.25">
      <c r="A66" s="92" t="s">
        <v>56</v>
      </c>
    </row>
    <row r="69" spans="1:2" s="97" customFormat="1" ht="12.75" x14ac:dyDescent="0.25">
      <c r="A69" s="103" t="s">
        <v>42</v>
      </c>
      <c r="B69" s="103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showGridLines="0" tabSelected="1" zoomScale="90" zoomScaleNormal="90" zoomScaleSheetLayoutView="100" workbookViewId="0">
      <selection activeCell="D20" sqref="D20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1.28515625" style="2" customWidth="1"/>
    <col min="4" max="4" width="12.7109375" style="2" customWidth="1"/>
    <col min="5" max="5" width="13.42578125" style="2" customWidth="1"/>
    <col min="6" max="6" width="12.28515625" style="2" bestFit="1" customWidth="1"/>
    <col min="7" max="7" width="11.7109375" style="2" customWidth="1"/>
    <col min="8" max="9" width="11.42578125" style="2" bestFit="1" customWidth="1"/>
    <col min="10" max="10" width="11.140625" style="2" customWidth="1"/>
    <col min="11" max="11" width="11.42578125" style="2" customWidth="1"/>
    <col min="12" max="12" width="11.85546875" style="2" bestFit="1" customWidth="1"/>
    <col min="13" max="13" width="11.42578125" style="2" bestFit="1" customWidth="1"/>
    <col min="14" max="14" width="7.710937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9" t="s">
        <v>66</v>
      </c>
      <c r="B2" s="109"/>
      <c r="C2" s="109"/>
      <c r="D2" s="109"/>
      <c r="E2" s="109"/>
      <c r="F2" s="109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10" t="s">
        <v>67</v>
      </c>
      <c r="B3" s="110"/>
      <c r="C3" s="110"/>
      <c r="D3" s="110"/>
      <c r="E3" s="110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8"/>
      <c r="N4" s="108"/>
    </row>
    <row r="5" spans="1:16" s="9" customFormat="1" ht="12.75" x14ac:dyDescent="0.2">
      <c r="A5" s="112" t="s">
        <v>39</v>
      </c>
      <c r="B5" s="111" t="s">
        <v>35</v>
      </c>
      <c r="C5" s="111"/>
      <c r="D5" s="111"/>
      <c r="E5" s="111"/>
      <c r="F5" s="111" t="s">
        <v>36</v>
      </c>
      <c r="G5" s="111"/>
      <c r="H5" s="111"/>
      <c r="I5" s="111"/>
      <c r="J5" s="111" t="s">
        <v>37</v>
      </c>
      <c r="K5" s="111"/>
      <c r="L5" s="111"/>
      <c r="M5" s="111"/>
      <c r="N5" s="111"/>
    </row>
    <row r="6" spans="1:16" s="8" customFormat="1" ht="24" x14ac:dyDescent="0.2">
      <c r="A6" s="112"/>
      <c r="B6" s="41" t="s">
        <v>68</v>
      </c>
      <c r="C6" s="41" t="s">
        <v>69</v>
      </c>
      <c r="D6" s="41" t="s">
        <v>70</v>
      </c>
      <c r="E6" s="41" t="s">
        <v>71</v>
      </c>
      <c r="F6" s="57" t="s">
        <v>72</v>
      </c>
      <c r="G6" s="57" t="s">
        <v>69</v>
      </c>
      <c r="H6" s="57" t="s">
        <v>70</v>
      </c>
      <c r="I6" s="57" t="s">
        <v>73</v>
      </c>
      <c r="J6" s="41" t="s">
        <v>74</v>
      </c>
      <c r="K6" s="41" t="s">
        <v>69</v>
      </c>
      <c r="L6" s="41" t="s">
        <v>75</v>
      </c>
      <c r="M6" s="41" t="s">
        <v>73</v>
      </c>
      <c r="N6" s="41" t="s">
        <v>38</v>
      </c>
      <c r="O6" s="81"/>
    </row>
    <row r="7" spans="1:16" ht="14.25" customHeight="1" x14ac:dyDescent="0.2">
      <c r="A7" s="31" t="s">
        <v>0</v>
      </c>
      <c r="B7" s="29">
        <v>5379124.7578898603</v>
      </c>
      <c r="C7" s="70">
        <v>7023935.7599999998</v>
      </c>
      <c r="D7" s="24">
        <f>B7/$B$16</f>
        <v>0.44749458070897502</v>
      </c>
      <c r="E7" s="54">
        <f>C7/$C$16</f>
        <v>0.48137165068990007</v>
      </c>
      <c r="F7" s="61"/>
      <c r="G7" s="62"/>
      <c r="H7" s="62"/>
      <c r="I7" s="62"/>
      <c r="J7" s="56">
        <f>B7</f>
        <v>5379124.7578898603</v>
      </c>
      <c r="K7" s="29">
        <f>C7</f>
        <v>7023935.7599999998</v>
      </c>
      <c r="L7" s="24">
        <f t="shared" ref="L7:L15" si="0">J7/$J$16</f>
        <v>0.3832543895491759</v>
      </c>
      <c r="M7" s="24">
        <f t="shared" ref="M7:M16" si="1">K7/$K$16</f>
        <v>0.41108775069426523</v>
      </c>
      <c r="N7" s="32">
        <f>K7/J7*100</f>
        <v>130.5776697165762</v>
      </c>
      <c r="O7" s="82"/>
    </row>
    <row r="8" spans="1:16" ht="14.25" customHeight="1" x14ac:dyDescent="0.2">
      <c r="A8" s="31" t="s">
        <v>53</v>
      </c>
      <c r="B8" s="29">
        <v>2118877.9300000002</v>
      </c>
      <c r="C8" s="28">
        <v>2320582.94</v>
      </c>
      <c r="D8" s="24">
        <f>B8/$B$16</f>
        <v>0.17627150020420951</v>
      </c>
      <c r="E8" s="54">
        <f>C8/$C$16</f>
        <v>0.15903659693929509</v>
      </c>
      <c r="F8" s="61"/>
      <c r="G8" s="62"/>
      <c r="H8" s="62"/>
      <c r="I8" s="62"/>
      <c r="J8" s="56">
        <f t="shared" ref="J8:J11" si="2">B8</f>
        <v>2118877.9300000002</v>
      </c>
      <c r="K8" s="29">
        <f>C8</f>
        <v>2320582.94</v>
      </c>
      <c r="L8" s="24">
        <f t="shared" si="0"/>
        <v>0.15096680299155818</v>
      </c>
      <c r="M8" s="24">
        <f t="shared" si="1"/>
        <v>0.13581605152722595</v>
      </c>
      <c r="N8" s="32">
        <f t="shared" ref="N8:N15" si="3">K8/J8*100</f>
        <v>109.51942568961488</v>
      </c>
      <c r="O8" s="82"/>
    </row>
    <row r="9" spans="1:16" ht="14.25" customHeight="1" x14ac:dyDescent="0.2">
      <c r="A9" s="31" t="s">
        <v>1</v>
      </c>
      <c r="B9" s="29">
        <v>1055691.8899999999</v>
      </c>
      <c r="C9" s="29">
        <v>1210924.3700000001</v>
      </c>
      <c r="D9" s="24">
        <f>B9/$B$16</f>
        <v>8.7824027316060302E-2</v>
      </c>
      <c r="E9" s="54">
        <f>C9/$C$16</f>
        <v>8.2988324888598836E-2</v>
      </c>
      <c r="F9" s="61"/>
      <c r="G9" s="62"/>
      <c r="H9" s="62"/>
      <c r="I9" s="62"/>
      <c r="J9" s="56">
        <f t="shared" si="2"/>
        <v>1055691.8899999999</v>
      </c>
      <c r="K9" s="29">
        <f t="shared" ref="K9:K10" si="4">C9</f>
        <v>1210924.3700000001</v>
      </c>
      <c r="L9" s="24">
        <f t="shared" si="0"/>
        <v>7.5216428148560527E-2</v>
      </c>
      <c r="M9" s="24">
        <f t="shared" si="1"/>
        <v>7.0871402093257499E-2</v>
      </c>
      <c r="N9" s="32">
        <f t="shared" si="3"/>
        <v>114.70433575084111</v>
      </c>
      <c r="O9" s="82"/>
    </row>
    <row r="10" spans="1:16" ht="14.25" customHeight="1" x14ac:dyDescent="0.2">
      <c r="A10" s="31" t="s">
        <v>2</v>
      </c>
      <c r="B10" s="29">
        <v>1971042.41</v>
      </c>
      <c r="C10" s="28">
        <v>2227190.0699999998</v>
      </c>
      <c r="D10" s="24">
        <f>B10/$B$16</f>
        <v>0.16397292059992366</v>
      </c>
      <c r="E10" s="54">
        <f>C10/$C$16</f>
        <v>0.15263609990591001</v>
      </c>
      <c r="F10" s="61"/>
      <c r="G10" s="62"/>
      <c r="H10" s="62"/>
      <c r="I10" s="62"/>
      <c r="J10" s="56">
        <f t="shared" si="2"/>
        <v>1971042.41</v>
      </c>
      <c r="K10" s="29">
        <f t="shared" si="4"/>
        <v>2227190.0699999998</v>
      </c>
      <c r="L10" s="24">
        <f t="shared" si="0"/>
        <v>0.14043374891279178</v>
      </c>
      <c r="M10" s="24">
        <f t="shared" si="1"/>
        <v>0.13035007544614888</v>
      </c>
      <c r="N10" s="32">
        <f t="shared" si="3"/>
        <v>112.99554280011661</v>
      </c>
      <c r="O10" s="82"/>
    </row>
    <row r="11" spans="1:16" ht="12" x14ac:dyDescent="0.2">
      <c r="A11" s="31" t="s">
        <v>3</v>
      </c>
      <c r="B11" s="48">
        <v>1495799.1030000001</v>
      </c>
      <c r="C11" s="49">
        <v>1808869.6</v>
      </c>
      <c r="D11" s="50">
        <f>B11/$B$16</f>
        <v>0.1244369711708314</v>
      </c>
      <c r="E11" s="55">
        <f>C11/$C$16</f>
        <v>0.12396732757629596</v>
      </c>
      <c r="F11" s="61"/>
      <c r="G11" s="62"/>
      <c r="H11" s="63"/>
      <c r="I11" s="63"/>
      <c r="J11" s="56">
        <f t="shared" si="2"/>
        <v>1495799.1030000001</v>
      </c>
      <c r="K11" s="29">
        <f>C11</f>
        <v>1808869.6</v>
      </c>
      <c r="L11" s="24">
        <f t="shared" si="0"/>
        <v>0.10657339212436387</v>
      </c>
      <c r="M11" s="24">
        <f t="shared" si="1"/>
        <v>0.10586716060216862</v>
      </c>
      <c r="N11" s="32">
        <f t="shared" si="3"/>
        <v>120.92998293501449</v>
      </c>
      <c r="O11" s="82"/>
    </row>
    <row r="12" spans="1:16" ht="14.45" customHeight="1" x14ac:dyDescent="0.2">
      <c r="A12" s="46" t="s">
        <v>6</v>
      </c>
      <c r="B12" s="53"/>
      <c r="C12" s="53"/>
      <c r="D12" s="53"/>
      <c r="E12" s="53"/>
      <c r="F12" s="58">
        <v>497549.63999999996</v>
      </c>
      <c r="G12" s="59">
        <v>698413.69</v>
      </c>
      <c r="H12" s="60">
        <f>F12/$F$16</f>
        <v>0.24694082383836391</v>
      </c>
      <c r="I12" s="60">
        <f t="shared" ref="I12:I16" si="5">G12/$G$16</f>
        <v>0.27995704876042282</v>
      </c>
      <c r="J12" s="30">
        <f>F12</f>
        <v>497549.63999999996</v>
      </c>
      <c r="K12" s="29">
        <f>G12</f>
        <v>698413.69</v>
      </c>
      <c r="L12" s="24">
        <f t="shared" si="0"/>
        <v>3.5449648805582996E-2</v>
      </c>
      <c r="M12" s="24">
        <f t="shared" si="1"/>
        <v>4.0875845492667463E-2</v>
      </c>
      <c r="N12" s="32">
        <f t="shared" si="3"/>
        <v>140.37065527773268</v>
      </c>
      <c r="O12" s="82"/>
    </row>
    <row r="13" spans="1:16" ht="14.25" customHeight="1" x14ac:dyDescent="0.2">
      <c r="A13" s="46" t="s">
        <v>57</v>
      </c>
      <c r="B13" s="53"/>
      <c r="C13" s="53"/>
      <c r="D13" s="53"/>
      <c r="E13" s="53"/>
      <c r="F13" s="47">
        <v>506966.94</v>
      </c>
      <c r="G13" s="30">
        <v>814480.68</v>
      </c>
      <c r="H13" s="25">
        <f>F13/$F$16</f>
        <v>0.2516147611370283</v>
      </c>
      <c r="I13" s="25">
        <f t="shared" si="5"/>
        <v>0.32648215622059523</v>
      </c>
      <c r="J13" s="30">
        <f t="shared" ref="J13:J15" si="6">F13</f>
        <v>506966.94</v>
      </c>
      <c r="K13" s="29">
        <f t="shared" ref="K13:K15" si="7">G13</f>
        <v>814480.68</v>
      </c>
      <c r="L13" s="24">
        <f t="shared" si="0"/>
        <v>3.6120616988168396E-2</v>
      </c>
      <c r="M13" s="24">
        <f t="shared" si="1"/>
        <v>4.7668862894773352E-2</v>
      </c>
      <c r="N13" s="32">
        <f t="shared" si="3"/>
        <v>160.65755293629206</v>
      </c>
      <c r="O13" s="82"/>
    </row>
    <row r="14" spans="1:16" ht="14.25" customHeight="1" x14ac:dyDescent="0.2">
      <c r="A14" s="46" t="s">
        <v>4</v>
      </c>
      <c r="B14" s="53"/>
      <c r="C14" s="53"/>
      <c r="D14" s="53"/>
      <c r="E14" s="53"/>
      <c r="F14" s="47">
        <v>297487.53000000009</v>
      </c>
      <c r="G14" s="30">
        <v>282393.28000000003</v>
      </c>
      <c r="H14" s="25">
        <f>F14/$F$16</f>
        <v>0.14764720911031112</v>
      </c>
      <c r="I14" s="25">
        <f t="shared" si="5"/>
        <v>0.11319650572510363</v>
      </c>
      <c r="J14" s="30">
        <f t="shared" si="6"/>
        <v>297487.53000000009</v>
      </c>
      <c r="K14" s="29">
        <f t="shared" si="7"/>
        <v>282393.28000000003</v>
      </c>
      <c r="L14" s="24">
        <f t="shared" si="0"/>
        <v>2.1195530284255339E-2</v>
      </c>
      <c r="M14" s="24">
        <f t="shared" si="1"/>
        <v>1.6527545560350604E-2</v>
      </c>
      <c r="N14" s="78">
        <f t="shared" si="3"/>
        <v>94.926089843160796</v>
      </c>
      <c r="O14" s="82"/>
    </row>
    <row r="15" spans="1:16" ht="14.25" customHeight="1" x14ac:dyDescent="0.2">
      <c r="A15" s="46" t="s">
        <v>5</v>
      </c>
      <c r="B15" s="53"/>
      <c r="C15" s="53"/>
      <c r="D15" s="53"/>
      <c r="E15" s="53"/>
      <c r="F15" s="47">
        <v>712849.61999999813</v>
      </c>
      <c r="G15" s="30">
        <v>699429.64</v>
      </c>
      <c r="H15" s="25">
        <f>F15/$F$16</f>
        <v>0.3537972059142967</v>
      </c>
      <c r="I15" s="25">
        <f t="shared" si="5"/>
        <v>0.28036428929387824</v>
      </c>
      <c r="J15" s="30">
        <f t="shared" si="6"/>
        <v>712849.61999999813</v>
      </c>
      <c r="K15" s="29">
        <f t="shared" si="7"/>
        <v>699429.64</v>
      </c>
      <c r="L15" s="24">
        <f t="shared" si="0"/>
        <v>5.0789442195543003E-2</v>
      </c>
      <c r="M15" s="24">
        <f t="shared" si="1"/>
        <v>4.0935305689142533E-2</v>
      </c>
      <c r="N15" s="32">
        <f t="shared" si="3"/>
        <v>98.117417808261138</v>
      </c>
      <c r="O15" s="82"/>
    </row>
    <row r="16" spans="1:16" s="12" customFormat="1" ht="18.2" customHeight="1" x14ac:dyDescent="0.2">
      <c r="A16" s="33" t="s">
        <v>52</v>
      </c>
      <c r="B16" s="51">
        <f>SUM(B7:B15)</f>
        <v>12020536.090889862</v>
      </c>
      <c r="C16" s="51">
        <f>SUM(C7:C15)</f>
        <v>14591502.74</v>
      </c>
      <c r="D16" s="52">
        <f>B16/B16</f>
        <v>1</v>
      </c>
      <c r="E16" s="52">
        <f>C16/C16</f>
        <v>1</v>
      </c>
      <c r="F16" s="40">
        <f>SUM(F7:F15)</f>
        <v>2014853.7299999981</v>
      </c>
      <c r="G16" s="40">
        <f>SUM(G7:G15)</f>
        <v>2494717.29</v>
      </c>
      <c r="H16" s="34">
        <f>SUM(H7:H15)</f>
        <v>1</v>
      </c>
      <c r="I16" s="34">
        <f t="shared" si="5"/>
        <v>1</v>
      </c>
      <c r="J16" s="40">
        <f>SUM(J7:J15)</f>
        <v>14035389.820889859</v>
      </c>
      <c r="K16" s="40">
        <f>SUM(K7:K15)</f>
        <v>17086220.029999997</v>
      </c>
      <c r="L16" s="39">
        <f>J16/J16</f>
        <v>1</v>
      </c>
      <c r="M16" s="39">
        <f t="shared" si="1"/>
        <v>1</v>
      </c>
      <c r="N16" s="35">
        <f>K16/J16*100</f>
        <v>121.73669736318527</v>
      </c>
      <c r="O16" s="81"/>
      <c r="P16" s="2"/>
    </row>
    <row r="17" spans="1:15" ht="18" customHeight="1" x14ac:dyDescent="0.2">
      <c r="A17" s="2" t="s">
        <v>55</v>
      </c>
      <c r="B17" s="23"/>
      <c r="C17" s="76"/>
      <c r="D17" s="83"/>
      <c r="E17" s="76"/>
      <c r="F17" s="76"/>
      <c r="G17" s="76"/>
      <c r="H17" s="83"/>
      <c r="I17" s="77"/>
      <c r="J17" s="77"/>
      <c r="K17" s="76"/>
      <c r="L17" s="83"/>
      <c r="O17" s="81"/>
    </row>
    <row r="18" spans="1:15" ht="12" x14ac:dyDescent="0.2">
      <c r="A18" s="8"/>
      <c r="D18" s="69"/>
      <c r="G18" s="69"/>
      <c r="O18" s="81"/>
    </row>
    <row r="19" spans="1:15" ht="12" x14ac:dyDescent="0.2">
      <c r="A19" s="8"/>
      <c r="C19" s="69"/>
      <c r="G19" s="69"/>
    </row>
    <row r="20" spans="1:15" ht="12" x14ac:dyDescent="0.2">
      <c r="A20" s="45" t="s">
        <v>41</v>
      </c>
      <c r="B20" s="71"/>
      <c r="C20" s="72"/>
      <c r="D20" s="72"/>
      <c r="E20" s="72"/>
      <c r="F20" s="71"/>
      <c r="G20" s="72"/>
      <c r="H20" s="72"/>
      <c r="I20" s="72"/>
      <c r="J20" s="71"/>
      <c r="K20" s="72"/>
      <c r="L20" s="72"/>
      <c r="M20" s="72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Kontrola</cp:lastModifiedBy>
  <cp:lastPrinted>2020-01-23T12:37:07Z</cp:lastPrinted>
  <dcterms:created xsi:type="dcterms:W3CDTF">2018-02-21T07:14:25Z</dcterms:created>
  <dcterms:modified xsi:type="dcterms:W3CDTF">2020-04-21T23:18:01Z</dcterms:modified>
</cp:coreProperties>
</file>