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a\Desktop\2020 07 Milica\2020 07 Milica\"/>
    </mc:Choice>
  </mc:AlternateContent>
  <bookViews>
    <workbookView xWindow="0" yWindow="0" windowWidth="20490" windowHeight="7755" activeTab="3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2'!$A$1:$O$18</definedName>
    <definedName name="Tablela_1__Podaci_o_osiguranju_za_period_od_1.januara_do_31._marta_2018.">Sadržaj!$A$5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3" l="1"/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M8" i="3" l="1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<sst xmlns="http://schemas.openxmlformats.org/spreadsheetml/2006/main" count="88" uniqueCount="78">
  <si>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</si>
  <si>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</si>
  <si>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</si>
  <si>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</si>
  <si>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</si>
  <si>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</si>
  <si>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</si>
  <si>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</si>
  <si>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</si>
  <si>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</si>
  <si>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</si>
  <si>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</si>
  <si>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</si>
  <si>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</si>
  <si>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</si>
  <si>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</si>
  <si>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</si>
  <si>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</si>
  <si>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</si>
  <si>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</si>
  <si>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</si>
  <si>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</si>
  <si>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</si>
  <si>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</si>
  <si>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</si>
  <si>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</si>
  <si>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</si>
  <si>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</si>
  <si>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</si>
  <si>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</si>
  <si>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</si>
  <si>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</si>
  <si>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</si>
  <si>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</si>
  <si>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</si>
  <si>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</si>
  <si>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</si>
  <si>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</si>
  <si>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</si>
  <si>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</si>
  <si>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</si>
  <si>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</si>
  <si>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</si>
  <si>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</si>
  <si>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</si>
  <si>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</si>
  <si>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</si>
  <si>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</si>
  <si>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</si>
  <si>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</si>
  <si>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</si>
  <si>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</si>
  <si>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</si>
  <si>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</si>
  <si>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</si>
  <si>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</si>
  <si>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</si>
  <si>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</si>
  <si>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</si>
  <si>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</si>
  <si>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</si>
  <si>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za period od 1. januara do 31. jula 2020. godine</t>
  </si>
  <si>
    <t>for the period 1 January - 31 July 2020</t>
  </si>
  <si>
    <t>August 2020                                                                                           version 01</t>
  </si>
  <si>
    <t>Avgust, 2020. godine                                                                                     verzija 01</t>
  </si>
  <si>
    <t>Tablela 1: Podaci o osiguranju za period od 1. januara do 31. jula 2020. godine</t>
  </si>
  <si>
    <t>Table 1: Insurance data for the period 1 January - 31 July 2020</t>
  </si>
  <si>
    <t>Tablela 2: Bruto fakturisana premija za period od 1. januara do 31 jula 2020. godine</t>
  </si>
  <si>
    <t>Table 2: Gross Written Premium for the period 1 January - 31 July 2020</t>
  </si>
  <si>
    <r>
      <t xml:space="preserve">BFP/ </t>
    </r>
    <r>
      <rPr>
        <sz val="9"/>
        <color theme="0"/>
        <rFont val="Arial"/>
        <family val="2"/>
        <charset val="238"/>
      </rPr>
      <t>GWP 
VII 2019</t>
    </r>
  </si>
  <si>
    <r>
      <t xml:space="preserve">BFP/ </t>
    </r>
    <r>
      <rPr>
        <sz val="9"/>
        <color theme="0"/>
        <rFont val="Arial"/>
        <family val="2"/>
        <charset val="238"/>
      </rPr>
      <t>GWP
VII 2020</t>
    </r>
  </si>
  <si>
    <r>
      <t xml:space="preserve">Učešće/ 
</t>
    </r>
    <r>
      <rPr>
        <sz val="9"/>
        <color theme="0"/>
        <rFont val="Arial"/>
        <family val="2"/>
        <charset val="238"/>
      </rPr>
      <t>Share VII 2019</t>
    </r>
  </si>
  <si>
    <r>
      <t xml:space="preserve">Učešće/
  </t>
    </r>
    <r>
      <rPr>
        <sz val="9"/>
        <color theme="0"/>
        <rFont val="Arial"/>
        <family val="2"/>
        <charset val="238"/>
      </rPr>
      <t>Share VII 2020</t>
    </r>
  </si>
  <si>
    <r>
      <t xml:space="preserve">BFP/ </t>
    </r>
    <r>
      <rPr>
        <sz val="9"/>
        <color theme="0"/>
        <rFont val="Arial"/>
        <family val="2"/>
        <charset val="238"/>
      </rPr>
      <t>GWP 
VII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2019</t>
    </r>
  </si>
  <si>
    <r>
      <t xml:space="preserve">Učešće/ 
</t>
    </r>
    <r>
      <rPr>
        <sz val="9"/>
        <color theme="0"/>
        <rFont val="Arial"/>
        <family val="2"/>
        <charset val="238"/>
      </rPr>
      <t>Share VII 2020</t>
    </r>
  </si>
  <si>
    <r>
      <t xml:space="preserve">BFP/ </t>
    </r>
    <r>
      <rPr>
        <sz val="9"/>
        <color theme="0"/>
        <rFont val="Arial"/>
        <family val="2"/>
        <charset val="238"/>
      </rPr>
      <t>GWP
VII  2019</t>
    </r>
  </si>
  <si>
    <r>
      <t xml:space="preserve">Učešće/
 </t>
    </r>
    <r>
      <rPr>
        <sz val="9"/>
        <color theme="0"/>
        <rFont val="Arial"/>
        <family val="2"/>
        <charset val="238"/>
      </rPr>
      <t>Share VII 2019</t>
    </r>
  </si>
  <si>
    <t>Tablela 2: Bruto fakturisana premija za period od 1. januara do 31. jula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</si>
</sst>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_-* #,##0.00_-;\-* #,##0.00_-;_-* &quot;-&quot;??_-;_-@_-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  <numFmt numFmtId="175" formatCode="_-* #,##0_-;\-* #,##0_-;_-* &quot;-&quot;??_-;_-@_-"/>
    <numFmt numFmtId="176" formatCode="#,##0_ ;[Red]\-#,##0\ "/>
    <numFmt numFmtId="177" formatCode="#,##0.0_ ;[Red]\-#,##0.0\ 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8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3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172" fontId="56" fillId="3" borderId="11" xfId="6" applyNumberFormat="1" applyFont="1" applyFill="1" applyBorder="1" applyAlignment="1">
      <alignment horizontal="center" vertical="center"/>
    </xf>
    <xf numFmtId="172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172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2" fontId="56" fillId="3" borderId="12" xfId="6" applyNumberFormat="1" applyFont="1" applyFill="1" applyBorder="1" applyAlignment="1">
      <alignment horizontal="center" vertical="center"/>
    </xf>
    <xf numFmtId="172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2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53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3" fontId="46" fillId="37" borderId="12" xfId="3" applyNumberFormat="1" applyFont="1" applyFill="1" applyBorder="1" applyAlignment="1">
      <alignment horizontal="center" vertical="center" wrapText="1"/>
    </xf>
    <xf numFmtId="173" fontId="56" fillId="3" borderId="12" xfId="6" applyNumberFormat="1" applyFont="1" applyFill="1" applyBorder="1" applyAlignment="1">
      <alignment horizontal="center" vertical="center"/>
    </xf>
    <xf numFmtId="173" fontId="57" fillId="3" borderId="12" xfId="6" applyNumberFormat="1" applyFont="1" applyFill="1" applyBorder="1" applyAlignment="1">
      <alignment horizontal="center" vertical="center"/>
    </xf>
    <xf numFmtId="173" fontId="46" fillId="37" borderId="12" xfId="6" applyNumberFormat="1" applyFont="1" applyFill="1" applyBorder="1" applyAlignment="1">
      <alignment horizontal="center" vertical="center"/>
    </xf>
    <xf numFmtId="175" fontId="56" fillId="3" borderId="14" xfId="97" applyNumberFormat="1" applyFont="1" applyFill="1" applyBorder="1" applyAlignment="1">
      <alignment horizontal="right" vertical="center"/>
    </xf>
    <xf numFmtId="176" fontId="48" fillId="0" borderId="0" xfId="0" applyNumberFormat="1" applyFont="1"/>
    <xf numFmtId="176" fontId="32" fillId="0" borderId="0" xfId="0" applyNumberFormat="1" applyFont="1"/>
    <xf numFmtId="176" fontId="32" fillId="0" borderId="0" xfId="0" applyNumberFormat="1" applyFont="1" applyAlignment="1">
      <alignment vertical="center"/>
    </xf>
    <xf numFmtId="177" fontId="32" fillId="0" borderId="0" xfId="0" applyNumberFormat="1" applyFont="1"/>
    <xf numFmtId="0" fontId="60" fillId="39" borderId="0" xfId="0" applyNumberFormat="1" applyFont="1" applyFill="1" applyAlignment="1">
      <alignment vertical="center"/>
    </xf>
    <xf numFmtId="0" fontId="59" fillId="39" borderId="0" xfId="97" applyNumberFormat="1" applyFont="1" applyFill="1" applyAlignment="1">
      <alignment vertical="center"/>
    </xf>
    <xf numFmtId="0" fontId="59" fillId="39" borderId="0" xfId="0" applyNumberFormat="1" applyFont="1" applyFill="1" applyAlignment="1">
      <alignment vertical="center"/>
    </xf>
    <xf numFmtId="0" fontId="59" fillId="0" borderId="0" xfId="0" applyNumberFormat="1" applyFont="1" applyAlignment="1">
      <alignment vertical="center"/>
    </xf>
    <xf numFmtId="0" fontId="31" fillId="39" borderId="0" xfId="0" applyNumberFormat="1" applyFont="1" applyFill="1"/>
    <xf numFmtId="0" fontId="32" fillId="0" borderId="0" xfId="0" applyNumberFormat="1" applyFont="1"/>
    <xf numFmtId="0" fontId="52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8">
    <cellStyle name="20% - Accent1" xfId="29" builtinId="30" customBuiltin="1"/>
    <cellStyle name="20% - Accent1 2" xfId="67"/>
    <cellStyle name="20% - Accent2" xfId="33" builtinId="34" customBuiltin="1"/>
    <cellStyle name="20% - Accent2 2" xfId="68"/>
    <cellStyle name="20% - Accent3" xfId="37" builtinId="38" customBuiltin="1"/>
    <cellStyle name="20% - Accent3 2" xfId="69"/>
    <cellStyle name="20% - Accent4" xfId="41" builtinId="42" customBuiltin="1"/>
    <cellStyle name="20% - Accent4 2" xfId="70"/>
    <cellStyle name="20% - Accent5" xfId="45" builtinId="46" customBuiltin="1"/>
    <cellStyle name="20% - Accent5 2" xfId="71"/>
    <cellStyle name="20% - Accent6" xfId="49" builtinId="50" customBuiltin="1"/>
    <cellStyle name="20% - Accent6 2" xfId="72"/>
    <cellStyle name="40% - Accent1" xfId="30" builtinId="31" customBuiltin="1"/>
    <cellStyle name="40% - Accent1 2" xfId="73"/>
    <cellStyle name="40% - Accent2" xfId="34" builtinId="35" customBuiltin="1"/>
    <cellStyle name="40% - Accent2 2" xfId="74"/>
    <cellStyle name="40% - Accent3" xfId="38" builtinId="39" customBuiltin="1"/>
    <cellStyle name="40% - Accent3 2" xfId="75"/>
    <cellStyle name="40% - Accent4" xfId="42" builtinId="43" customBuiltin="1"/>
    <cellStyle name="40% - Accent4 2" xfId="76"/>
    <cellStyle name="40% - Accent5" xfId="46" builtinId="47" customBuiltin="1"/>
    <cellStyle name="40% - Accent5 2" xfId="77"/>
    <cellStyle name="40% - Accent6" xfId="50" builtinId="51" customBuiltin="1"/>
    <cellStyle name="40% - Accent6 2" xfId="78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/>
    <cellStyle name="Comma 3" xfId="96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/>
    <cellStyle name="Normal 11" xfId="80"/>
    <cellStyle name="Normal 13" xfId="81"/>
    <cellStyle name="Normal 2" xfId="7"/>
    <cellStyle name="Normal 2 2" xfId="53"/>
    <cellStyle name="Normal 2 2 2" xfId="83"/>
    <cellStyle name="Normal 2 2 3" xfId="84"/>
    <cellStyle name="Normal 2 2 4" xfId="85"/>
    <cellStyle name="Normal 2 2 5" xfId="82"/>
    <cellStyle name="Normal 2 3" xfId="59"/>
    <cellStyle name="Normal 2 3 2" xfId="86"/>
    <cellStyle name="Normal 2 4" xfId="87"/>
    <cellStyle name="Normal 21" xfId="60"/>
    <cellStyle name="Normal 3" xfId="8"/>
    <cellStyle name="Normal 3 2" xfId="61"/>
    <cellStyle name="Normal 3 2 2" xfId="10"/>
    <cellStyle name="Normal 3 3" xfId="88"/>
    <cellStyle name="Normal 3 4" xfId="89"/>
    <cellStyle name="Normal 3 5" xfId="94"/>
    <cellStyle name="Normal 4" xfId="9"/>
    <cellStyle name="Normal 4 2" xfId="62"/>
    <cellStyle name="Normal 4 3" xfId="90"/>
    <cellStyle name="Normal 5" xfId="1"/>
    <cellStyle name="Normal 5 2" xfId="92"/>
    <cellStyle name="Normal 5 3" xfId="91"/>
    <cellStyle name="Normal 6" xfId="52"/>
    <cellStyle name="Normal 7" xfId="54"/>
    <cellStyle name="Normal 8" xfId="95"/>
    <cellStyle name="Normal_novozami1" xfId="3"/>
    <cellStyle name="Note" xfId="25" builtinId="10" customBuiltin="1"/>
    <cellStyle name="Note 2" xfId="93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52E-4D30-9A1A-BEF111B883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52E-4D30-9A1A-BEF111B88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2E-4D30-9A1A-BEF111B883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2E-4D30-9A1A-BEF111B883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52E-4D30-9A1A-BEF111B883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2E-4D30-9A1A-BEF111B883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52E-4D30-9A1A-BEF111B883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2E-4D30-9A1A-BEF111B883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EC-466F-BE39-B5E5AA7EA33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52E-4D30-9A1A-BEF111B8833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2E-4D30-9A1A-BEF111B8833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2E-4D30-9A1A-BEF111B8833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52E-4D30-9A1A-BEF111B8833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52E-4D30-9A1A-BEF111B8833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52E-4D30-9A1A-BEF111B8833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2E-4D30-9A1A-BEF111B8833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2E-4D30-9A1A-BEF111B8833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EC-466F-BE39-B5E5AA7EA33A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0.38180766693505469</c:v>
                </c:pt>
                <c:pt idx="1">
                  <c:v>0.17109580121396867</c:v>
                </c:pt>
                <c:pt idx="2">
                  <c:v>0.11484045984604105</c:v>
                </c:pt>
                <c:pt idx="3">
                  <c:v>0.10929118550473726</c:v>
                </c:pt>
                <c:pt idx="4">
                  <c:v>6.6810908094090196E-2</c:v>
                </c:pt>
                <c:pt idx="5">
                  <c:v>4.042215765914689E-2</c:v>
                </c:pt>
                <c:pt idx="6">
                  <c:v>3.1757706363058129E-2</c:v>
                </c:pt>
                <c:pt idx="7">
                  <c:v>8.3974114383903078E-2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52E-4D30-9A1A-BEF111B883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37</xdr:row>
      <xdr:rowOff>47625</xdr:rowOff>
    </xdr:from>
    <xdr:to>
      <xdr:col>6</xdr:col>
      <xdr:colOff>226221</xdr:colOff>
      <xdr:row>64</xdr:row>
      <xdr:rowOff>33869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%202020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0.38180766693505469</v>
          </cell>
        </row>
        <row r="47">
          <cell r="G47">
            <v>20</v>
          </cell>
          <cell r="I47">
            <v>0.17109580121396867</v>
          </cell>
        </row>
        <row r="48">
          <cell r="G48">
            <v>9</v>
          </cell>
          <cell r="I48">
            <v>0.11484045984604105</v>
          </cell>
        </row>
        <row r="49">
          <cell r="G49">
            <v>1</v>
          </cell>
          <cell r="I49">
            <v>0.10929118550473726</v>
          </cell>
        </row>
        <row r="50">
          <cell r="G50">
            <v>3</v>
          </cell>
          <cell r="I50">
            <v>6.6810908094090196E-2</v>
          </cell>
        </row>
        <row r="51">
          <cell r="G51">
            <v>8</v>
          </cell>
          <cell r="I51">
            <v>4.042215765914689E-2</v>
          </cell>
        </row>
        <row r="52">
          <cell r="G52">
            <v>2</v>
          </cell>
          <cell r="I52">
            <v>3.1757706363058129E-2</v>
          </cell>
        </row>
        <row r="53">
          <cell r="G53" t="str">
            <v>Ostalo (manje od 3%)/
Others (less than 3%)</v>
          </cell>
          <cell r="I53">
            <v>8.3974114383903078E-2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topLeftCell="A4" workbookViewId="0">
      <selection activeCell="D13" sqref="D13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7</v>
      </c>
    </row>
    <row r="8" spans="1:1" ht="15.75" customHeight="1" x14ac:dyDescent="0.25">
      <c r="A8" s="22"/>
    </row>
    <row r="9" spans="1:1" ht="15.75" customHeight="1" x14ac:dyDescent="0.25">
      <c r="A9" s="21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42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43</v>
      </c>
    </row>
    <row r="17" spans="1:1" x14ac:dyDescent="0.25">
      <c r="A17" s="20" t="s">
        <v>62</v>
      </c>
    </row>
    <row r="22" spans="1:1" x14ac:dyDescent="0.25">
      <c r="A22" s="62" t="s">
        <v>64</v>
      </c>
    </row>
    <row r="23" spans="1:1" x14ac:dyDescent="0.25">
      <c r="A23" s="63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C16" sqref="C16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1" t="s">
        <v>53</v>
      </c>
    </row>
    <row r="5" spans="1:1" s="4" customFormat="1" x14ac:dyDescent="0.2">
      <c r="A5" s="1" t="s">
        <v>65</v>
      </c>
    </row>
    <row r="6" spans="1:1" s="5" customFormat="1" x14ac:dyDescent="0.2">
      <c r="A6" s="59" t="s">
        <v>66</v>
      </c>
    </row>
    <row r="7" spans="1:1" s="4" customFormat="1" x14ac:dyDescent="0.2">
      <c r="A7" s="1" t="s">
        <v>10</v>
      </c>
    </row>
    <row r="8" spans="1:1" s="5" customFormat="1" x14ac:dyDescent="0.2">
      <c r="A8" s="6" t="s">
        <v>9</v>
      </c>
    </row>
    <row r="9" spans="1:1" s="4" customFormat="1" x14ac:dyDescent="0.2">
      <c r="A9" s="61" t="s">
        <v>77</v>
      </c>
    </row>
    <row r="10" spans="1:1" s="5" customFormat="1" x14ac:dyDescent="0.2">
      <c r="A10" s="60" t="s">
        <v>68</v>
      </c>
    </row>
    <row r="59" spans="1:1" x14ac:dyDescent="0.2">
      <c r="A59" s="7"/>
    </row>
  </sheetData>
  <hyperlinks>
    <hyperlink ref="A6" location="'Tabela 1'!A1" display="Table 1: Insurance data for the period 1 January - 30 September 2018"/>
    <hyperlink ref="A5" location="'Tabela 1'!A1" display="Tablela 1: Podaci o osiguranju za period od 1.januara do 30. septembra 2018."/>
    <hyperlink ref="A8" location="'Tabela 1'!A1" display="Chart 1: Share of classes of insurance in total GWP"/>
    <hyperlink ref="A9" location="'Tabela 2'!A1" display="Tablela 2: Bruto fakturisana premija za period od 1. januara do 30. septembra 2018."/>
    <hyperlink ref="A10" location="'Tabela 2'!A1" display="Table 2: Gross Written Premium for the period 1 January - 30 September 2018"/>
    <hyperlink ref="A7" location="'Tabela 1'!A1" display="Grafik 1: Učešće vrsta osiguranja u ukupnoj  BF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showGridLines="0" zoomScaleNormal="100" workbookViewId="0">
      <selection activeCell="K7" sqref="K7"/>
    </sheetView>
  </sheetViews>
  <sheetFormatPr defaultColWidth="9.140625" defaultRowHeight="11.25" x14ac:dyDescent="0.25"/>
  <cols>
    <col min="1" max="1" width="5" style="77" customWidth="1"/>
    <col min="2" max="2" width="37.42578125" style="77" customWidth="1"/>
    <col min="3" max="3" width="13.42578125" style="77" bestFit="1" customWidth="1"/>
    <col min="4" max="4" width="22.140625" style="77" customWidth="1"/>
    <col min="5" max="5" width="14.85546875" style="77" bestFit="1" customWidth="1"/>
    <col min="6" max="6" width="7" style="77" bestFit="1" customWidth="1"/>
    <col min="7" max="7" width="10.28515625" style="77" customWidth="1"/>
    <col min="8" max="8" width="10" style="77" bestFit="1" customWidth="1"/>
    <col min="9" max="16384" width="9.140625" style="77"/>
  </cols>
  <sheetData>
    <row r="2" spans="1:11" s="72" customFormat="1" ht="15" x14ac:dyDescent="0.25">
      <c r="A2" s="70" t="s">
        <v>65</v>
      </c>
      <c r="B2" s="70"/>
      <c r="C2" s="70"/>
      <c r="D2" s="70"/>
      <c r="E2" s="71"/>
      <c r="F2" s="71"/>
      <c r="G2" s="71"/>
    </row>
    <row r="3" spans="1:11" s="74" customFormat="1" ht="14.25" x14ac:dyDescent="0.25">
      <c r="A3" s="98" t="s">
        <v>66</v>
      </c>
      <c r="B3" s="98"/>
      <c r="C3" s="98"/>
      <c r="D3" s="98"/>
      <c r="E3" s="73"/>
      <c r="F3" s="73"/>
      <c r="G3" s="73"/>
    </row>
    <row r="5" spans="1:11" s="75" customFormat="1" ht="16.5" customHeight="1" x14ac:dyDescent="0.25">
      <c r="A5" s="101" t="s">
        <v>11</v>
      </c>
      <c r="B5" s="101" t="s">
        <v>48</v>
      </c>
      <c r="C5" s="107" t="s">
        <v>50</v>
      </c>
      <c r="D5" s="107"/>
      <c r="E5" s="106" t="s">
        <v>40</v>
      </c>
      <c r="F5" s="106"/>
      <c r="G5" s="106"/>
    </row>
    <row r="6" spans="1:11" s="10" customFormat="1" ht="23.25" customHeight="1" x14ac:dyDescent="0.25">
      <c r="A6" s="101"/>
      <c r="B6" s="101"/>
      <c r="C6" s="105" t="s">
        <v>60</v>
      </c>
      <c r="D6" s="105" t="s">
        <v>49</v>
      </c>
      <c r="E6" s="105" t="s">
        <v>44</v>
      </c>
      <c r="F6" s="104" t="s">
        <v>47</v>
      </c>
      <c r="G6" s="104"/>
    </row>
    <row r="7" spans="1:11" ht="22.5" x14ac:dyDescent="0.25">
      <c r="A7" s="101"/>
      <c r="B7" s="101"/>
      <c r="C7" s="105"/>
      <c r="D7" s="105"/>
      <c r="E7" s="105"/>
      <c r="F7" s="69" t="s">
        <v>46</v>
      </c>
      <c r="G7" s="69" t="s">
        <v>45</v>
      </c>
      <c r="H7" s="67"/>
      <c r="I7" s="76"/>
      <c r="J7" s="76"/>
      <c r="K7" s="76"/>
    </row>
    <row r="8" spans="1:11" s="11" customFormat="1" ht="22.5" x14ac:dyDescent="0.25">
      <c r="A8" s="33">
        <v>1</v>
      </c>
      <c r="B8" s="25" t="s">
        <v>12</v>
      </c>
      <c r="C8" s="39">
        <v>16618</v>
      </c>
      <c r="D8" s="39">
        <v>5980847.8999999994</v>
      </c>
      <c r="E8" s="66">
        <v>6324</v>
      </c>
      <c r="F8" s="39">
        <v>5672</v>
      </c>
      <c r="G8" s="39">
        <v>3952597.54</v>
      </c>
      <c r="H8" s="78"/>
      <c r="I8" s="79"/>
      <c r="J8" s="68"/>
      <c r="K8" s="68"/>
    </row>
    <row r="9" spans="1:11" s="11" customFormat="1" ht="22.5" x14ac:dyDescent="0.25">
      <c r="A9" s="33">
        <v>2</v>
      </c>
      <c r="B9" s="25" t="s">
        <v>13</v>
      </c>
      <c r="C9" s="39">
        <v>10200</v>
      </c>
      <c r="D9" s="39">
        <v>1737907.87</v>
      </c>
      <c r="E9" s="66">
        <v>9920</v>
      </c>
      <c r="F9" s="39">
        <v>8697</v>
      </c>
      <c r="G9" s="39">
        <v>746587.59</v>
      </c>
      <c r="H9" s="78"/>
      <c r="I9" s="68"/>
      <c r="J9" s="68"/>
      <c r="K9" s="68"/>
    </row>
    <row r="10" spans="1:11" s="11" customFormat="1" ht="22.5" x14ac:dyDescent="0.25">
      <c r="A10" s="33">
        <v>3</v>
      </c>
      <c r="B10" s="25" t="s">
        <v>14</v>
      </c>
      <c r="C10" s="39">
        <v>8859</v>
      </c>
      <c r="D10" s="39">
        <v>3656158.3400000008</v>
      </c>
      <c r="E10" s="66">
        <v>2587</v>
      </c>
      <c r="F10" s="39">
        <v>2172</v>
      </c>
      <c r="G10" s="39">
        <v>1870702.83</v>
      </c>
      <c r="H10" s="78"/>
      <c r="I10" s="68"/>
      <c r="J10" s="68"/>
      <c r="K10" s="68"/>
    </row>
    <row r="11" spans="1:11" s="11" customFormat="1" ht="22.5" x14ac:dyDescent="0.25">
      <c r="A11" s="33">
        <v>4</v>
      </c>
      <c r="B11" s="25" t="s">
        <v>15</v>
      </c>
      <c r="C11" s="39">
        <v>0</v>
      </c>
      <c r="D11" s="39">
        <v>0</v>
      </c>
      <c r="E11" s="66">
        <v>1</v>
      </c>
      <c r="F11" s="39">
        <v>1</v>
      </c>
      <c r="G11" s="39">
        <v>20189.599999999999</v>
      </c>
      <c r="H11" s="78"/>
      <c r="I11" s="68"/>
      <c r="J11" s="68"/>
      <c r="K11" s="68"/>
    </row>
    <row r="12" spans="1:11" s="11" customFormat="1" ht="22.5" x14ac:dyDescent="0.25">
      <c r="A12" s="33">
        <v>5</v>
      </c>
      <c r="B12" s="25" t="s">
        <v>16</v>
      </c>
      <c r="C12" s="39">
        <v>7</v>
      </c>
      <c r="D12" s="39">
        <v>262486.56</v>
      </c>
      <c r="E12" s="66">
        <v>0</v>
      </c>
      <c r="F12" s="40">
        <v>0</v>
      </c>
      <c r="G12" s="40">
        <v>0</v>
      </c>
      <c r="H12" s="78"/>
      <c r="I12" s="68"/>
      <c r="J12" s="68"/>
      <c r="K12" s="68"/>
    </row>
    <row r="13" spans="1:11" s="11" customFormat="1" ht="22.5" x14ac:dyDescent="0.25">
      <c r="A13" s="33">
        <v>6</v>
      </c>
      <c r="B13" s="25" t="s">
        <v>17</v>
      </c>
      <c r="C13" s="39">
        <v>28</v>
      </c>
      <c r="D13" s="39">
        <v>338248.86000000004</v>
      </c>
      <c r="E13" s="66">
        <v>3</v>
      </c>
      <c r="F13" s="39">
        <v>2</v>
      </c>
      <c r="G13" s="39">
        <v>436455.84</v>
      </c>
      <c r="H13" s="78"/>
      <c r="I13" s="68"/>
      <c r="J13" s="68"/>
      <c r="K13" s="68"/>
    </row>
    <row r="14" spans="1:11" s="11" customFormat="1" ht="22.5" x14ac:dyDescent="0.25">
      <c r="A14" s="33">
        <v>7</v>
      </c>
      <c r="B14" s="25" t="s">
        <v>18</v>
      </c>
      <c r="C14" s="39">
        <v>165</v>
      </c>
      <c r="D14" s="39">
        <v>340865.37000000005</v>
      </c>
      <c r="E14" s="66">
        <v>105</v>
      </c>
      <c r="F14" s="39">
        <v>101</v>
      </c>
      <c r="G14" s="39">
        <v>15983.93</v>
      </c>
      <c r="H14" s="78"/>
      <c r="I14" s="68"/>
      <c r="J14" s="68"/>
      <c r="K14" s="68"/>
    </row>
    <row r="15" spans="1:11" s="11" customFormat="1" ht="45" x14ac:dyDescent="0.25">
      <c r="A15" s="33">
        <v>8</v>
      </c>
      <c r="B15" s="25" t="s">
        <v>19</v>
      </c>
      <c r="C15" s="39">
        <v>6967</v>
      </c>
      <c r="D15" s="39">
        <v>2212061.0699999998</v>
      </c>
      <c r="E15" s="66">
        <v>251</v>
      </c>
      <c r="F15" s="39">
        <v>184</v>
      </c>
      <c r="G15" s="39">
        <v>382315.47999999992</v>
      </c>
      <c r="H15" s="78"/>
      <c r="I15" s="68"/>
      <c r="J15" s="68"/>
      <c r="K15" s="68"/>
    </row>
    <row r="16" spans="1:11" s="11" customFormat="1" ht="22.5" x14ac:dyDescent="0.25">
      <c r="A16" s="33">
        <v>9</v>
      </c>
      <c r="B16" s="25" t="s">
        <v>20</v>
      </c>
      <c r="C16" s="39">
        <v>9600</v>
      </c>
      <c r="D16" s="39">
        <v>6284526.2399999993</v>
      </c>
      <c r="E16" s="66">
        <v>1146</v>
      </c>
      <c r="F16" s="39">
        <v>780</v>
      </c>
      <c r="G16" s="39">
        <v>629778.03</v>
      </c>
      <c r="H16" s="78"/>
      <c r="I16" s="68"/>
      <c r="J16" s="68"/>
      <c r="K16" s="68"/>
    </row>
    <row r="17" spans="1:11" s="11" customFormat="1" ht="33.75" x14ac:dyDescent="0.25">
      <c r="A17" s="33">
        <v>10</v>
      </c>
      <c r="B17" s="25" t="s">
        <v>21</v>
      </c>
      <c r="C17" s="39">
        <v>159281</v>
      </c>
      <c r="D17" s="39">
        <v>20894032.509999998</v>
      </c>
      <c r="E17" s="66">
        <v>7751</v>
      </c>
      <c r="F17" s="39">
        <v>6355</v>
      </c>
      <c r="G17" s="39">
        <v>7127471.46</v>
      </c>
      <c r="H17" s="78"/>
      <c r="I17" s="68"/>
      <c r="J17" s="68"/>
      <c r="K17" s="68"/>
    </row>
    <row r="18" spans="1:11" s="11" customFormat="1" ht="33.75" x14ac:dyDescent="0.25">
      <c r="A18" s="33">
        <v>11</v>
      </c>
      <c r="B18" s="25" t="s">
        <v>59</v>
      </c>
      <c r="C18" s="39">
        <v>10</v>
      </c>
      <c r="D18" s="39">
        <v>126288.38</v>
      </c>
      <c r="E18" s="66">
        <v>39</v>
      </c>
      <c r="F18" s="39">
        <v>39</v>
      </c>
      <c r="G18" s="39">
        <v>3713</v>
      </c>
      <c r="H18" s="78"/>
      <c r="I18" s="68"/>
      <c r="J18" s="68"/>
      <c r="K18" s="68"/>
    </row>
    <row r="19" spans="1:11" s="11" customFormat="1" ht="33.75" x14ac:dyDescent="0.25">
      <c r="A19" s="33">
        <v>12</v>
      </c>
      <c r="B19" s="25" t="s">
        <v>22</v>
      </c>
      <c r="C19" s="39">
        <v>1378</v>
      </c>
      <c r="D19" s="39">
        <v>136948.24</v>
      </c>
      <c r="E19" s="66">
        <v>10</v>
      </c>
      <c r="F19" s="39">
        <v>8</v>
      </c>
      <c r="G19" s="39">
        <v>33946.53</v>
      </c>
      <c r="H19" s="78"/>
      <c r="I19" s="68"/>
      <c r="J19" s="68"/>
      <c r="K19" s="68"/>
    </row>
    <row r="20" spans="1:11" s="11" customFormat="1" ht="22.5" x14ac:dyDescent="0.25">
      <c r="A20" s="33">
        <v>13</v>
      </c>
      <c r="B20" s="25" t="s">
        <v>23</v>
      </c>
      <c r="C20" s="39">
        <v>1572</v>
      </c>
      <c r="D20" s="39">
        <v>1534751.3</v>
      </c>
      <c r="E20" s="66">
        <v>503</v>
      </c>
      <c r="F20" s="39">
        <v>255</v>
      </c>
      <c r="G20" s="39">
        <v>234789.57</v>
      </c>
      <c r="H20" s="78"/>
      <c r="I20" s="68"/>
      <c r="J20" s="68"/>
      <c r="K20" s="68"/>
    </row>
    <row r="21" spans="1:11" s="11" customFormat="1" ht="22.5" x14ac:dyDescent="0.25">
      <c r="A21" s="33">
        <v>14</v>
      </c>
      <c r="B21" s="25" t="s">
        <v>24</v>
      </c>
      <c r="C21" s="39">
        <v>421</v>
      </c>
      <c r="D21" s="39">
        <v>286573.46999999997</v>
      </c>
      <c r="E21" s="66">
        <v>44</v>
      </c>
      <c r="F21" s="39">
        <v>38</v>
      </c>
      <c r="G21" s="39">
        <v>83527.8</v>
      </c>
      <c r="H21" s="78"/>
      <c r="I21" s="68"/>
      <c r="J21" s="68"/>
      <c r="K21" s="68"/>
    </row>
    <row r="22" spans="1:11" s="11" customFormat="1" ht="22.5" x14ac:dyDescent="0.25">
      <c r="A22" s="33">
        <v>15</v>
      </c>
      <c r="B22" s="25" t="s">
        <v>57</v>
      </c>
      <c r="C22" s="39">
        <v>144</v>
      </c>
      <c r="D22" s="39">
        <v>45541.759999999995</v>
      </c>
      <c r="E22" s="66">
        <v>9</v>
      </c>
      <c r="F22" s="39">
        <v>3</v>
      </c>
      <c r="G22" s="39">
        <v>2192.81</v>
      </c>
      <c r="H22" s="78"/>
      <c r="I22" s="68"/>
      <c r="J22" s="68"/>
      <c r="K22" s="68"/>
    </row>
    <row r="23" spans="1:11" s="11" customFormat="1" ht="22.5" x14ac:dyDescent="0.25">
      <c r="A23" s="33">
        <v>16</v>
      </c>
      <c r="B23" s="25" t="s">
        <v>25</v>
      </c>
      <c r="C23" s="39">
        <v>261</v>
      </c>
      <c r="D23" s="39">
        <v>166543.48000000001</v>
      </c>
      <c r="E23" s="66">
        <v>74</v>
      </c>
      <c r="F23" s="39">
        <v>71</v>
      </c>
      <c r="G23" s="39">
        <v>14281.48</v>
      </c>
      <c r="H23" s="78"/>
      <c r="I23" s="68"/>
      <c r="J23" s="68"/>
      <c r="K23" s="68"/>
    </row>
    <row r="24" spans="1:11" s="11" customFormat="1" ht="22.5" x14ac:dyDescent="0.25">
      <c r="A24" s="33">
        <v>17</v>
      </c>
      <c r="B24" s="25" t="s">
        <v>26</v>
      </c>
      <c r="C24" s="39">
        <v>1017</v>
      </c>
      <c r="D24" s="39">
        <v>3671.6400000000003</v>
      </c>
      <c r="E24" s="66">
        <v>0</v>
      </c>
      <c r="F24" s="39">
        <v>0</v>
      </c>
      <c r="G24" s="39">
        <v>0</v>
      </c>
      <c r="H24" s="78"/>
      <c r="I24" s="68"/>
      <c r="J24" s="68"/>
      <c r="K24" s="68"/>
    </row>
    <row r="25" spans="1:11" s="11" customFormat="1" ht="22.5" x14ac:dyDescent="0.25">
      <c r="A25" s="33">
        <v>18</v>
      </c>
      <c r="B25" s="25" t="s">
        <v>27</v>
      </c>
      <c r="C25" s="39">
        <v>28392</v>
      </c>
      <c r="D25" s="39">
        <v>389475.55</v>
      </c>
      <c r="E25" s="66">
        <v>1791</v>
      </c>
      <c r="F25" s="39">
        <v>1397</v>
      </c>
      <c r="G25" s="39">
        <v>244488.90999999997</v>
      </c>
      <c r="H25" s="78"/>
      <c r="I25" s="68"/>
      <c r="J25" s="68"/>
      <c r="K25" s="68"/>
    </row>
    <row r="26" spans="1:11" s="11" customFormat="1" ht="22.5" x14ac:dyDescent="0.25">
      <c r="A26" s="33">
        <v>19</v>
      </c>
      <c r="B26" s="25" t="s">
        <v>28</v>
      </c>
      <c r="C26" s="39">
        <v>12255</v>
      </c>
      <c r="D26" s="39">
        <v>48965.34</v>
      </c>
      <c r="E26" s="66">
        <v>72</v>
      </c>
      <c r="F26" s="39">
        <v>70</v>
      </c>
      <c r="G26" s="39">
        <v>4243.93</v>
      </c>
      <c r="H26" s="78"/>
      <c r="I26" s="68"/>
      <c r="J26" s="68"/>
      <c r="K26" s="68"/>
    </row>
    <row r="27" spans="1:11" s="11" customFormat="1" ht="22.5" x14ac:dyDescent="0.25">
      <c r="A27" s="33">
        <v>20</v>
      </c>
      <c r="B27" s="25" t="s">
        <v>58</v>
      </c>
      <c r="C27" s="39">
        <v>65045</v>
      </c>
      <c r="D27" s="39">
        <v>9363042.0300000012</v>
      </c>
      <c r="E27" s="66">
        <v>1254</v>
      </c>
      <c r="F27" s="39">
        <v>1120</v>
      </c>
      <c r="G27" s="39">
        <v>3503597.51</v>
      </c>
      <c r="H27" s="78"/>
      <c r="I27" s="68"/>
      <c r="J27" s="68"/>
      <c r="K27" s="68"/>
    </row>
    <row r="28" spans="1:11" s="11" customFormat="1" ht="22.5" x14ac:dyDescent="0.25">
      <c r="A28" s="33">
        <v>21</v>
      </c>
      <c r="B28" s="25" t="s">
        <v>29</v>
      </c>
      <c r="C28" s="39">
        <v>51</v>
      </c>
      <c r="D28" s="39">
        <v>14711.9</v>
      </c>
      <c r="E28" s="66">
        <v>24</v>
      </c>
      <c r="F28" s="39">
        <v>21</v>
      </c>
      <c r="G28" s="39">
        <v>23747.34</v>
      </c>
      <c r="H28" s="78"/>
      <c r="I28" s="68"/>
      <c r="J28" s="68"/>
      <c r="K28" s="68"/>
    </row>
    <row r="29" spans="1:11" s="11" customFormat="1" ht="45" x14ac:dyDescent="0.25">
      <c r="A29" s="33">
        <v>22</v>
      </c>
      <c r="B29" s="25" t="s">
        <v>30</v>
      </c>
      <c r="C29" s="39">
        <v>44129</v>
      </c>
      <c r="D29" s="39">
        <v>899125.33</v>
      </c>
      <c r="E29" s="66">
        <v>517</v>
      </c>
      <c r="F29" s="39">
        <v>341</v>
      </c>
      <c r="G29" s="39">
        <v>224810.97999999998</v>
      </c>
      <c r="H29" s="78"/>
      <c r="I29" s="68"/>
      <c r="J29" s="68"/>
      <c r="K29" s="68"/>
    </row>
    <row r="30" spans="1:11" s="11" customFormat="1" ht="22.5" x14ac:dyDescent="0.25">
      <c r="A30" s="33">
        <v>23</v>
      </c>
      <c r="B30" s="25" t="s">
        <v>31</v>
      </c>
      <c r="C30" s="39">
        <v>5</v>
      </c>
      <c r="D30" s="39">
        <v>1200</v>
      </c>
      <c r="E30" s="66">
        <v>1</v>
      </c>
      <c r="F30" s="39">
        <v>1</v>
      </c>
      <c r="G30" s="39">
        <v>0</v>
      </c>
      <c r="H30" s="78"/>
      <c r="I30" s="68"/>
      <c r="J30" s="68"/>
      <c r="K30" s="68"/>
    </row>
    <row r="31" spans="1:11" s="11" customFormat="1" ht="22.5" x14ac:dyDescent="0.25">
      <c r="A31" s="34"/>
      <c r="B31" s="26" t="s">
        <v>32</v>
      </c>
      <c r="C31" s="64">
        <f>SUM(C8:C26)</f>
        <v>257175</v>
      </c>
      <c r="D31" s="64">
        <f t="shared" ref="D31:G31" si="0">SUM(D8:D26)</f>
        <v>44445893.879999995</v>
      </c>
      <c r="E31" s="64">
        <f>SUM(E8:E26)</f>
        <v>30630</v>
      </c>
      <c r="F31" s="64">
        <f t="shared" si="0"/>
        <v>25845</v>
      </c>
      <c r="G31" s="64">
        <f t="shared" si="0"/>
        <v>15803266.33</v>
      </c>
      <c r="H31" s="78"/>
      <c r="I31" s="68"/>
      <c r="J31" s="68"/>
      <c r="K31" s="68"/>
    </row>
    <row r="32" spans="1:11" s="11" customFormat="1" ht="22.5" x14ac:dyDescent="0.25">
      <c r="A32" s="34"/>
      <c r="B32" s="26" t="s">
        <v>33</v>
      </c>
      <c r="C32" s="64">
        <f>SUM(C27:C30)</f>
        <v>109230</v>
      </c>
      <c r="D32" s="64">
        <f>SUM(D27:D30)</f>
        <v>10278079.260000002</v>
      </c>
      <c r="E32" s="64">
        <f t="shared" ref="E32:F32" si="1">SUM(E27:E30)</f>
        <v>1796</v>
      </c>
      <c r="F32" s="64">
        <f t="shared" si="1"/>
        <v>1483</v>
      </c>
      <c r="G32" s="64">
        <f>SUM(G27:G30)</f>
        <v>3752155.8299999996</v>
      </c>
      <c r="H32" s="78"/>
      <c r="I32" s="68"/>
      <c r="J32" s="68"/>
      <c r="K32" s="68"/>
    </row>
    <row r="33" spans="1:11" s="11" customFormat="1" ht="20.25" customHeight="1" x14ac:dyDescent="0.25">
      <c r="A33" s="34"/>
      <c r="B33" s="35" t="s">
        <v>34</v>
      </c>
      <c r="C33" s="65">
        <f>C31+C32</f>
        <v>366405</v>
      </c>
      <c r="D33" s="65">
        <f t="shared" ref="D33:G33" si="2">D31+D32</f>
        <v>54723973.140000001</v>
      </c>
      <c r="E33" s="65">
        <f t="shared" si="2"/>
        <v>32426</v>
      </c>
      <c r="F33" s="65">
        <f t="shared" si="2"/>
        <v>27328</v>
      </c>
      <c r="G33" s="65">
        <f t="shared" si="2"/>
        <v>19555422.16</v>
      </c>
      <c r="H33" s="78"/>
      <c r="I33" s="68"/>
      <c r="J33" s="68"/>
      <c r="K33" s="68"/>
    </row>
    <row r="34" spans="1:11" ht="17.25" customHeight="1" x14ac:dyDescent="0.25">
      <c r="A34" s="77" t="s">
        <v>55</v>
      </c>
      <c r="D34" s="80"/>
      <c r="H34" s="78"/>
      <c r="I34" s="76"/>
      <c r="J34" s="76"/>
      <c r="K34" s="76"/>
    </row>
    <row r="35" spans="1:11" x14ac:dyDescent="0.25">
      <c r="H35" s="76"/>
      <c r="I35" s="76"/>
      <c r="J35" s="76"/>
      <c r="K35" s="76"/>
    </row>
    <row r="36" spans="1:11" ht="15" x14ac:dyDescent="0.25">
      <c r="A36" s="103" t="s">
        <v>10</v>
      </c>
      <c r="B36" s="103"/>
      <c r="C36" s="103"/>
      <c r="H36" s="76"/>
      <c r="I36" s="76"/>
      <c r="J36" s="76"/>
      <c r="K36" s="76"/>
    </row>
    <row r="37" spans="1:11" ht="14.25" x14ac:dyDescent="0.25">
      <c r="A37" s="102" t="s">
        <v>9</v>
      </c>
      <c r="B37" s="102"/>
      <c r="C37" s="102"/>
      <c r="H37" s="76"/>
      <c r="I37" s="76"/>
      <c r="J37" s="76"/>
      <c r="K37" s="76"/>
    </row>
    <row r="38" spans="1:11" x14ac:dyDescent="0.25">
      <c r="H38" s="76"/>
      <c r="I38" s="76"/>
      <c r="J38" s="76"/>
      <c r="K38" s="76"/>
    </row>
    <row r="60" spans="2:4" x14ac:dyDescent="0.25">
      <c r="B60" s="100"/>
      <c r="C60" s="100"/>
      <c r="D60" s="100"/>
    </row>
    <row r="61" spans="2:4" x14ac:dyDescent="0.25">
      <c r="B61" s="81"/>
      <c r="C61" s="81"/>
      <c r="D61" s="81"/>
    </row>
    <row r="62" spans="2:4" x14ac:dyDescent="0.25">
      <c r="B62" s="81"/>
      <c r="C62" s="81"/>
      <c r="D62" s="81"/>
    </row>
    <row r="66" spans="1:2" ht="15.75" customHeight="1" x14ac:dyDescent="0.25">
      <c r="A66" s="77" t="s">
        <v>55</v>
      </c>
    </row>
    <row r="69" spans="1:2" s="82" customFormat="1" ht="12.75" x14ac:dyDescent="0.25">
      <c r="A69" s="99" t="s">
        <v>41</v>
      </c>
      <c r="B69" s="99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2"/>
  <sheetViews>
    <sheetView showGridLines="0" tabSelected="1" topLeftCell="C1" zoomScaleNormal="100" zoomScaleSheetLayoutView="100" workbookViewId="0">
      <selection activeCell="O5" sqref="O5:P17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2.140625" style="2" bestFit="1" customWidth="1"/>
    <col min="4" max="4" width="12.7109375" style="2" customWidth="1"/>
    <col min="5" max="5" width="13.42578125" style="2" customWidth="1"/>
    <col min="6" max="6" width="12.28515625" style="2" bestFit="1" customWidth="1"/>
    <col min="7" max="7" width="11.7109375" style="2" customWidth="1"/>
    <col min="8" max="9" width="11.42578125" style="2" bestFit="1" customWidth="1"/>
    <col min="10" max="10" width="11.140625" style="2" customWidth="1"/>
    <col min="11" max="11" width="11.42578125" style="2" customWidth="1"/>
    <col min="12" max="12" width="11.85546875" style="2" bestFit="1" customWidth="1"/>
    <col min="13" max="13" width="11.42578125" style="2" bestFit="1" customWidth="1"/>
    <col min="14" max="14" width="7.7109375" style="2" customWidth="1"/>
    <col min="15" max="16384" width="9.140625" style="2"/>
  </cols>
  <sheetData>
    <row r="2" spans="1:17" s="13" customFormat="1" ht="15" customHeight="1" x14ac:dyDescent="0.2">
      <c r="A2" s="109" t="s">
        <v>67</v>
      </c>
      <c r="B2" s="109"/>
      <c r="C2" s="109"/>
      <c r="D2" s="109"/>
      <c r="E2" s="109"/>
      <c r="F2" s="109"/>
      <c r="G2" s="15"/>
      <c r="H2" s="15"/>
      <c r="I2" s="15"/>
      <c r="J2" s="15"/>
      <c r="K2" s="15"/>
      <c r="L2" s="15"/>
      <c r="M2" s="15"/>
      <c r="N2" s="15"/>
    </row>
    <row r="3" spans="1:17" s="14" customFormat="1" ht="14.25" customHeight="1" x14ac:dyDescent="0.2">
      <c r="A3" s="110" t="s">
        <v>68</v>
      </c>
      <c r="B3" s="110"/>
      <c r="C3" s="110"/>
      <c r="D3" s="110"/>
      <c r="E3" s="110"/>
      <c r="F3" s="16"/>
      <c r="G3" s="16"/>
      <c r="H3" s="16"/>
      <c r="I3" s="16"/>
      <c r="J3" s="16"/>
      <c r="K3" s="16"/>
      <c r="L3" s="16"/>
      <c r="M3" s="16"/>
      <c r="N3" s="16"/>
    </row>
    <row r="4" spans="1:17" x14ac:dyDescent="0.2">
      <c r="M4" s="108"/>
      <c r="N4" s="108"/>
    </row>
    <row r="5" spans="1:17" s="9" customFormat="1" ht="12.75" x14ac:dyDescent="0.2">
      <c r="A5" s="112" t="s">
        <v>39</v>
      </c>
      <c r="B5" s="111" t="s">
        <v>35</v>
      </c>
      <c r="C5" s="111"/>
      <c r="D5" s="111"/>
      <c r="E5" s="111"/>
      <c r="F5" s="111" t="s">
        <v>36</v>
      </c>
      <c r="G5" s="111"/>
      <c r="H5" s="111"/>
      <c r="I5" s="111"/>
      <c r="J5" s="111" t="s">
        <v>37</v>
      </c>
      <c r="K5" s="111"/>
      <c r="L5" s="111"/>
      <c r="M5" s="111"/>
      <c r="N5" s="111"/>
    </row>
    <row r="6" spans="1:17" s="8" customFormat="1" ht="36" x14ac:dyDescent="0.2">
      <c r="A6" s="112"/>
      <c r="B6" s="38" t="s">
        <v>69</v>
      </c>
      <c r="C6" s="38" t="s">
        <v>70</v>
      </c>
      <c r="D6" s="38" t="s">
        <v>71</v>
      </c>
      <c r="E6" s="38" t="s">
        <v>72</v>
      </c>
      <c r="F6" s="52" t="s">
        <v>73</v>
      </c>
      <c r="G6" s="52" t="s">
        <v>70</v>
      </c>
      <c r="H6" s="52" t="s">
        <v>71</v>
      </c>
      <c r="I6" s="52" t="s">
        <v>74</v>
      </c>
      <c r="J6" s="38" t="s">
        <v>75</v>
      </c>
      <c r="K6" s="38" t="s">
        <v>70</v>
      </c>
      <c r="L6" s="38" t="s">
        <v>76</v>
      </c>
      <c r="M6" s="38" t="s">
        <v>74</v>
      </c>
      <c r="N6" s="83" t="s">
        <v>38</v>
      </c>
      <c r="O6" s="88"/>
      <c r="P6" s="88"/>
    </row>
    <row r="7" spans="1:17" ht="14.25" customHeight="1" x14ac:dyDescent="0.2">
      <c r="A7" s="30" t="s">
        <v>0</v>
      </c>
      <c r="B7" s="28">
        <v>20224626</v>
      </c>
      <c r="C7" s="27">
        <v>19374163.52</v>
      </c>
      <c r="D7" s="23">
        <f>B7/$B$16</f>
        <v>0.43378856987912934</v>
      </c>
      <c r="E7" s="49">
        <f>C7/$C$16</f>
        <v>0.43590446335286981</v>
      </c>
      <c r="F7" s="56"/>
      <c r="G7" s="57"/>
      <c r="H7" s="57"/>
      <c r="I7" s="57"/>
      <c r="J7" s="51">
        <f>B7</f>
        <v>20224626</v>
      </c>
      <c r="K7" s="28">
        <f>C7</f>
        <v>19374163.52</v>
      </c>
      <c r="L7" s="23">
        <f>J7/$J$16</f>
        <v>0.36357261815578068</v>
      </c>
      <c r="M7" s="23">
        <f>K7/$K$16</f>
        <v>0.35403429992985336</v>
      </c>
      <c r="N7" s="84">
        <f>K7/J7*100</f>
        <v>95.79491615815293</v>
      </c>
      <c r="O7" s="91"/>
      <c r="P7" s="89"/>
    </row>
    <row r="8" spans="1:17" ht="14.25" customHeight="1" x14ac:dyDescent="0.2">
      <c r="A8" s="30" t="s">
        <v>52</v>
      </c>
      <c r="B8" s="28">
        <v>8360443</v>
      </c>
      <c r="C8" s="27">
        <v>7607513.2800000003</v>
      </c>
      <c r="D8" s="23">
        <f>B8/$B$16</f>
        <v>0.17931924241891928</v>
      </c>
      <c r="E8" s="49">
        <f>C8/$C$16</f>
        <v>0.17116346676567282</v>
      </c>
      <c r="F8" s="56"/>
      <c r="G8" s="57"/>
      <c r="H8" s="57"/>
      <c r="I8" s="57"/>
      <c r="J8" s="51">
        <f t="shared" ref="J8:J11" si="0">B8</f>
        <v>8360443</v>
      </c>
      <c r="K8" s="28">
        <f>C8</f>
        <v>7607513.2800000003</v>
      </c>
      <c r="L8" s="23">
        <f t="shared" ref="L8:L15" si="1">J8/$J$16</f>
        <v>0.1502934170674983</v>
      </c>
      <c r="M8" s="23">
        <f>K8/$K$16</f>
        <v>0.13901609922469896</v>
      </c>
      <c r="N8" s="84">
        <f t="shared" ref="N8:N14" si="2">K8/J8*100</f>
        <v>90.99414086071755</v>
      </c>
      <c r="O8" s="91"/>
      <c r="P8" s="91"/>
    </row>
    <row r="9" spans="1:17" ht="14.25" customHeight="1" x14ac:dyDescent="0.2">
      <c r="A9" s="30" t="s">
        <v>1</v>
      </c>
      <c r="B9" s="28">
        <v>3921381</v>
      </c>
      <c r="C9" s="28">
        <v>3931921.77</v>
      </c>
      <c r="D9" s="23">
        <f>B9/$B$16</f>
        <v>8.4107872053663199E-2</v>
      </c>
      <c r="E9" s="49">
        <f>C9/$C$16</f>
        <v>8.8465354766310761E-2</v>
      </c>
      <c r="F9" s="56"/>
      <c r="G9" s="57"/>
      <c r="H9" s="57"/>
      <c r="I9" s="57"/>
      <c r="J9" s="51">
        <f t="shared" si="0"/>
        <v>3921381</v>
      </c>
      <c r="K9" s="28">
        <f t="shared" ref="K9:K10" si="3">C9</f>
        <v>3931921.77</v>
      </c>
      <c r="L9" s="23">
        <f t="shared" si="1"/>
        <v>7.0493603043949166E-2</v>
      </c>
      <c r="M9" s="23">
        <f t="shared" ref="M9:M16" si="4">K9/$K$16</f>
        <v>7.1850078574174234E-2</v>
      </c>
      <c r="N9" s="84">
        <f t="shared" si="2"/>
        <v>100.26880249585541</v>
      </c>
      <c r="O9" s="91"/>
      <c r="P9" s="89"/>
    </row>
    <row r="10" spans="1:17" ht="14.25" customHeight="1" x14ac:dyDescent="0.2">
      <c r="A10" s="30" t="s">
        <v>2</v>
      </c>
      <c r="B10" s="28">
        <v>7120871</v>
      </c>
      <c r="C10" s="27">
        <v>7053565.830000001</v>
      </c>
      <c r="D10" s="23">
        <f>B10/$B$16</f>
        <v>0.15273224075361225</v>
      </c>
      <c r="E10" s="49">
        <f>C10/$C$16</f>
        <v>0.15870005560117675</v>
      </c>
      <c r="F10" s="56"/>
      <c r="G10" s="57"/>
      <c r="H10" s="57"/>
      <c r="I10" s="57"/>
      <c r="J10" s="51">
        <f t="shared" si="0"/>
        <v>7120871</v>
      </c>
      <c r="K10" s="28">
        <f t="shared" si="3"/>
        <v>7053565.830000001</v>
      </c>
      <c r="L10" s="23">
        <f t="shared" si="1"/>
        <v>0.12800996730518391</v>
      </c>
      <c r="M10" s="23">
        <f t="shared" si="4"/>
        <v>0.12889352554784184</v>
      </c>
      <c r="N10" s="84">
        <f t="shared" si="2"/>
        <v>99.054818293998039</v>
      </c>
      <c r="O10" s="91"/>
      <c r="P10" s="89"/>
    </row>
    <row r="11" spans="1:17" ht="12" x14ac:dyDescent="0.2">
      <c r="A11" s="30" t="s">
        <v>3</v>
      </c>
      <c r="B11" s="44">
        <v>6995913</v>
      </c>
      <c r="C11" s="87">
        <v>6478729.4800000004</v>
      </c>
      <c r="D11" s="45">
        <f>B11/$B$16</f>
        <v>0.1500520748946759</v>
      </c>
      <c r="E11" s="50">
        <f>C11/$C$16</f>
        <v>0.14576665951396997</v>
      </c>
      <c r="F11" s="56"/>
      <c r="G11" s="57"/>
      <c r="H11" s="58"/>
      <c r="I11" s="58"/>
      <c r="J11" s="51">
        <f t="shared" si="0"/>
        <v>6995913</v>
      </c>
      <c r="K11" s="28">
        <f>C11</f>
        <v>6478729.4800000004</v>
      </c>
      <c r="L11" s="23">
        <f t="shared" si="1"/>
        <v>0.12576363121869655</v>
      </c>
      <c r="M11" s="23">
        <f t="shared" si="4"/>
        <v>0.11838923799310966</v>
      </c>
      <c r="N11" s="84">
        <f t="shared" si="2"/>
        <v>92.607347747177542</v>
      </c>
      <c r="O11" s="91"/>
      <c r="P11" s="89"/>
    </row>
    <row r="12" spans="1:17" ht="14.45" customHeight="1" x14ac:dyDescent="0.2">
      <c r="A12" s="42" t="s">
        <v>6</v>
      </c>
      <c r="B12" s="48"/>
      <c r="C12" s="48"/>
      <c r="D12" s="48"/>
      <c r="E12" s="48"/>
      <c r="F12" s="53">
        <v>1902688</v>
      </c>
      <c r="G12" s="54">
        <v>2469888.02</v>
      </c>
      <c r="H12" s="55">
        <f>F12/$F$16</f>
        <v>0.21131025064972175</v>
      </c>
      <c r="I12" s="55">
        <f t="shared" ref="I12:I16" si="5">G12/$G$16</f>
        <v>0.24030637996850787</v>
      </c>
      <c r="J12" s="29">
        <f>F12</f>
        <v>1902688</v>
      </c>
      <c r="K12" s="28">
        <f>G12</f>
        <v>2469888.02</v>
      </c>
      <c r="L12" s="23">
        <f>J12/$J$16</f>
        <v>3.4204106305530002E-2</v>
      </c>
      <c r="M12" s="23">
        <f t="shared" si="4"/>
        <v>4.5133565387902315E-2</v>
      </c>
      <c r="N12" s="84">
        <f t="shared" si="2"/>
        <v>129.81045867740798</v>
      </c>
      <c r="O12" s="91"/>
      <c r="P12" s="89"/>
    </row>
    <row r="13" spans="1:17" ht="14.25" customHeight="1" x14ac:dyDescent="0.2">
      <c r="A13" s="42" t="s">
        <v>56</v>
      </c>
      <c r="B13" s="48"/>
      <c r="C13" s="48"/>
      <c r="D13" s="48"/>
      <c r="E13" s="48"/>
      <c r="F13" s="43">
        <v>2540726</v>
      </c>
      <c r="G13" s="54">
        <v>3155437.52</v>
      </c>
      <c r="H13" s="24">
        <f>F13/$F$16</f>
        <v>0.28216998682509425</v>
      </c>
      <c r="I13" s="24">
        <f t="shared" si="5"/>
        <v>0.30700653693927632</v>
      </c>
      <c r="J13" s="29">
        <f t="shared" ref="J13:J15" si="6">F13</f>
        <v>2540726</v>
      </c>
      <c r="K13" s="28">
        <f t="shared" ref="K13:K15" si="7">G13</f>
        <v>3155437.52</v>
      </c>
      <c r="L13" s="23">
        <f t="shared" si="1"/>
        <v>4.567394244207354E-2</v>
      </c>
      <c r="M13" s="23">
        <f t="shared" si="4"/>
        <v>5.7660972676955746E-2</v>
      </c>
      <c r="N13" s="84">
        <f t="shared" si="2"/>
        <v>124.19432555891505</v>
      </c>
      <c r="O13" s="91"/>
      <c r="P13" s="89"/>
    </row>
    <row r="14" spans="1:17" ht="14.25" customHeight="1" x14ac:dyDescent="0.2">
      <c r="A14" s="42" t="s">
        <v>4</v>
      </c>
      <c r="B14" s="48"/>
      <c r="C14" s="48"/>
      <c r="D14" s="48"/>
      <c r="E14" s="48"/>
      <c r="F14" s="43">
        <v>1069465</v>
      </c>
      <c r="G14" s="29">
        <v>1055435.76</v>
      </c>
      <c r="H14" s="24">
        <f>F14/$F$16</f>
        <v>0.1187735021249436</v>
      </c>
      <c r="I14" s="24">
        <f t="shared" si="5"/>
        <v>0.10268803472916593</v>
      </c>
      <c r="J14" s="29">
        <f t="shared" si="6"/>
        <v>1069465</v>
      </c>
      <c r="K14" s="28">
        <f t="shared" si="7"/>
        <v>1055435.76</v>
      </c>
      <c r="L14" s="23">
        <f t="shared" si="1"/>
        <v>1.9225482343949007E-2</v>
      </c>
      <c r="M14" s="23">
        <f t="shared" si="4"/>
        <v>1.928653384321868E-2</v>
      </c>
      <c r="N14" s="85">
        <f t="shared" si="2"/>
        <v>98.688200174853776</v>
      </c>
      <c r="O14" s="91"/>
      <c r="P14" s="89"/>
    </row>
    <row r="15" spans="1:17" ht="14.25" customHeight="1" x14ac:dyDescent="0.2">
      <c r="A15" s="42" t="s">
        <v>5</v>
      </c>
      <c r="B15" s="48"/>
      <c r="C15" s="48"/>
      <c r="D15" s="48"/>
      <c r="E15" s="48"/>
      <c r="F15" s="43">
        <v>3491360</v>
      </c>
      <c r="G15" s="29">
        <v>3597317.9600000004</v>
      </c>
      <c r="H15" s="24">
        <f>F15/$F$16</f>
        <v>0.38774626040024035</v>
      </c>
      <c r="I15" s="24">
        <f t="shared" si="5"/>
        <v>0.34999904836304996</v>
      </c>
      <c r="J15" s="29">
        <f t="shared" si="6"/>
        <v>3491360</v>
      </c>
      <c r="K15" s="28">
        <f t="shared" si="7"/>
        <v>3597317.9600000004</v>
      </c>
      <c r="L15" s="23">
        <f t="shared" si="1"/>
        <v>6.2763232117338849E-2</v>
      </c>
      <c r="M15" s="23">
        <f t="shared" si="4"/>
        <v>6.5735686822245232E-2</v>
      </c>
      <c r="N15" s="84">
        <f>K15/J15*100</f>
        <v>103.034862059484</v>
      </c>
      <c r="O15" s="91"/>
      <c r="P15" s="89"/>
    </row>
    <row r="16" spans="1:17" s="12" customFormat="1" ht="18.2" customHeight="1" x14ac:dyDescent="0.2">
      <c r="A16" s="31" t="s">
        <v>51</v>
      </c>
      <c r="B16" s="46">
        <f>SUM(B7:B15)</f>
        <v>46623234</v>
      </c>
      <c r="C16" s="46">
        <f>SUM(C7:C15)</f>
        <v>44445893.879999995</v>
      </c>
      <c r="D16" s="47">
        <f>B16/B16</f>
        <v>1</v>
      </c>
      <c r="E16" s="47">
        <f>C16/C16</f>
        <v>1</v>
      </c>
      <c r="F16" s="37">
        <f>SUM(F7:F15)</f>
        <v>9004239</v>
      </c>
      <c r="G16" s="37">
        <f>SUM(G7:G15)</f>
        <v>10278079.26</v>
      </c>
      <c r="H16" s="32">
        <f>SUM(H7:H15)</f>
        <v>1</v>
      </c>
      <c r="I16" s="32">
        <f t="shared" si="5"/>
        <v>1</v>
      </c>
      <c r="J16" s="37">
        <f>SUM(J7:J15)</f>
        <v>55627473</v>
      </c>
      <c r="K16" s="37">
        <f>SUM(K7:K15)</f>
        <v>54723973.140000001</v>
      </c>
      <c r="L16" s="36">
        <f>J16/J16</f>
        <v>1</v>
      </c>
      <c r="M16" s="36">
        <f t="shared" si="4"/>
        <v>1</v>
      </c>
      <c r="N16" s="86">
        <f>K16/J16*100</f>
        <v>98.375802798016736</v>
      </c>
      <c r="O16" s="89"/>
      <c r="P16" s="90"/>
      <c r="Q16" s="2"/>
    </row>
    <row r="17" spans="1:16" ht="24.75" customHeight="1" x14ac:dyDescent="0.2">
      <c r="A17" s="2" t="s">
        <v>54</v>
      </c>
      <c r="B17" s="92"/>
      <c r="C17" s="93"/>
      <c r="D17" s="94"/>
      <c r="E17" s="94"/>
      <c r="F17" s="92"/>
      <c r="G17" s="93"/>
      <c r="H17" s="94"/>
      <c r="I17" s="95"/>
      <c r="J17" s="95"/>
      <c r="K17" s="93"/>
      <c r="L17" s="96"/>
      <c r="M17" s="97"/>
      <c r="N17" s="97"/>
      <c r="O17" s="89"/>
      <c r="P17" s="89"/>
    </row>
    <row r="18" spans="1:16" ht="12" x14ac:dyDescent="0.2">
      <c r="A18" s="8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6" x14ac:dyDescent="0.2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6" x14ac:dyDescent="0.2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6" x14ac:dyDescent="0.2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1:16" x14ac:dyDescent="0.2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</sheetData>
  <mergeCells count="7">
    <mergeCell ref="M4:N4"/>
    <mergeCell ref="A2:F2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Kontrola</cp:lastModifiedBy>
  <cp:lastPrinted>2020-06-19T11:27:24Z</cp:lastPrinted>
  <dcterms:created xsi:type="dcterms:W3CDTF">2018-02-21T07:14:25Z</dcterms:created>
  <dcterms:modified xsi:type="dcterms:W3CDTF">2020-08-24T20:59:18Z</dcterms:modified>
</cp:coreProperties>
</file>