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08\"/>
    </mc:Choice>
  </mc:AlternateContent>
  <xr:revisionPtr revIDLastSave="0" documentId="13_ncr:1_{A26897CA-F3EB-4DD8-9F9B-93A832DD1F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2'!$A$1:$O$18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<sst xmlns="http://schemas.openxmlformats.org/spreadsheetml/2006/main" count="88" uniqueCount="77">
  <si>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</si>
  <si>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</si>
  <si>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</si>
  <si>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</si>
  <si>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</si>
  <si>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</si>
  <si>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</si>
  <si>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</si>
  <si>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</si>
  <si>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</si>
  <si>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</si>
  <si>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</si>
  <si>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</si>
  <si>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</si>
  <si>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</si>
  <si>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</si>
  <si>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</si>
  <si>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</si>
  <si>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</si>
  <si>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</si>
  <si>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</si>
  <si>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</si>
  <si>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</si>
  <si>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</si>
  <si>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</si>
  <si>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</si>
  <si>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</si>
  <si>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</si>
  <si>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</si>
  <si>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</si>
  <si>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</si>
  <si>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</si>
  <si>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</si>
  <si>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</si>
  <si>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</si>
  <si>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</si>
  <si>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</si>
  <si>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</si>
  <si>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</si>
  <si>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</si>
  <si>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</si>
  <si>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</si>
  <si>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</si>
  <si>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</si>
  <si>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</si>
  <si>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</si>
  <si>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</si>
  <si>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</si>
  <si>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</si>
  <si>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</si>
  <si>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</si>
  <si>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</si>
  <si>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</si>
  <si>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</si>
  <si>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</si>
  <si>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</si>
  <si>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</si>
  <si>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</si>
  <si>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</si>
  <si>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</si>
  <si>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</si>
  <si>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za period od 1. januara do 31. avgusta 2020. godine</t>
  </si>
  <si>
    <t>for the period 1 January - 31 August 2020</t>
  </si>
  <si>
    <t>Septembar, 2020. godine                                                                                     verzija 01</t>
  </si>
  <si>
    <t>September 2020                                                                                           version 01</t>
  </si>
  <si>
    <r>
      <t xml:space="preserve">BFP/ </t>
    </r>
    <r>
      <rPr>
        <sz val="9"/>
        <color theme="0"/>
        <rFont val="Arial"/>
        <family val="2"/>
        <charset val="238"/>
      </rPr>
      <t>GWP 
VIII 2019</t>
    </r>
  </si>
  <si>
    <r>
      <t xml:space="preserve">BFP/ </t>
    </r>
    <r>
      <rPr>
        <sz val="9"/>
        <color theme="0"/>
        <rFont val="Arial"/>
        <family val="2"/>
        <charset val="238"/>
      </rPr>
      <t>GWP
VIII 2020</t>
    </r>
  </si>
  <si>
    <r>
      <t xml:space="preserve">Učešće/ 
</t>
    </r>
    <r>
      <rPr>
        <sz val="9"/>
        <color theme="0"/>
        <rFont val="Arial"/>
        <family val="2"/>
        <charset val="238"/>
      </rPr>
      <t>Share VIII 2019</t>
    </r>
  </si>
  <si>
    <r>
      <t xml:space="preserve">Učešće/
  </t>
    </r>
    <r>
      <rPr>
        <sz val="9"/>
        <color theme="0"/>
        <rFont val="Arial"/>
        <family val="2"/>
        <charset val="238"/>
      </rPr>
      <t>Share VIII 2020</t>
    </r>
  </si>
  <si>
    <r>
      <t xml:space="preserve">BFP/ </t>
    </r>
    <r>
      <rPr>
        <sz val="9"/>
        <color theme="0"/>
        <rFont val="Arial"/>
        <family val="2"/>
        <charset val="238"/>
      </rPr>
      <t>GWP 
VIII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</si>
  <si>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VIII 2020</t>
    </r>
  </si>
  <si>
    <r>
      <t xml:space="preserve">BFP/ </t>
    </r>
    <r>
      <rPr>
        <sz val="9"/>
        <color theme="0"/>
        <rFont val="Arial"/>
        <family val="2"/>
        <charset val="238"/>
      </rPr>
      <t>GWP
VIII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</si>
  <si>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VIII 2019</t>
    </r>
  </si>
  <si>
    <t>Tablela 1: Podaci o osiguranju za period od 1. januara do 31. avgusta 2020. godine</t>
  </si>
  <si>
    <t>Table 1: Insurance data for the period 1 January - 31 August 2020</t>
  </si>
  <si>
    <t>Tablela 2: Bruto fakturisana premija za period od 1. januara do 31. avgusta 2020. godine</t>
  </si>
  <si>
    <t>Table 2: Gross Written Premium for the period 1 January - 31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</si>
</sst>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  <numFmt numFmtId="175" formatCode="_-* #,##0_-;\-* #,##0_-;_-* &quot;-&quot;??_-;_-@_-"/>
    <numFmt numFmtId="176" formatCode="#,##0_ ;[Red]\-#,##0\ "/>
    <numFmt numFmtId="177" formatCode="#,##0.0_ ;[Red]\-#,##0.0\ 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172" fontId="56" fillId="3" borderId="11" xfId="6" applyNumberFormat="1" applyFont="1" applyFill="1" applyBorder="1" applyAlignment="1">
      <alignment horizontal="center" vertical="center"/>
    </xf>
    <xf numFmtId="172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172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2" fontId="56" fillId="3" borderId="12" xfId="6" applyNumberFormat="1" applyFont="1" applyFill="1" applyBorder="1" applyAlignment="1">
      <alignment horizontal="center" vertical="center"/>
    </xf>
    <xf numFmtId="172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2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3" fontId="46" fillId="37" borderId="12" xfId="3" applyNumberFormat="1" applyFont="1" applyFill="1" applyBorder="1" applyAlignment="1">
      <alignment horizontal="center" vertical="center" wrapText="1"/>
    </xf>
    <xf numFmtId="173" fontId="56" fillId="3" borderId="12" xfId="6" applyNumberFormat="1" applyFont="1" applyFill="1" applyBorder="1" applyAlignment="1">
      <alignment horizontal="center" vertical="center"/>
    </xf>
    <xf numFmtId="173" fontId="57" fillId="3" borderId="12" xfId="6" applyNumberFormat="1" applyFont="1" applyFill="1" applyBorder="1" applyAlignment="1">
      <alignment horizontal="center" vertical="center"/>
    </xf>
    <xf numFmtId="173" fontId="46" fillId="37" borderId="12" xfId="6" applyNumberFormat="1" applyFont="1" applyFill="1" applyBorder="1" applyAlignment="1">
      <alignment horizontal="center" vertical="center"/>
    </xf>
    <xf numFmtId="175" fontId="56" fillId="3" borderId="14" xfId="97" applyNumberFormat="1" applyFont="1" applyFill="1" applyBorder="1" applyAlignment="1">
      <alignment horizontal="right" vertical="center"/>
    </xf>
    <xf numFmtId="176" fontId="48" fillId="0" borderId="0" xfId="0" applyNumberFormat="1" applyFont="1"/>
    <xf numFmtId="176" fontId="32" fillId="0" borderId="0" xfId="0" applyNumberFormat="1" applyFont="1"/>
    <xf numFmtId="177" fontId="32" fillId="0" borderId="0" xfId="0" applyNumberFormat="1" applyFont="1"/>
    <xf numFmtId="0" fontId="60" fillId="39" borderId="0" xfId="0" applyNumberFormat="1" applyFont="1" applyFill="1" applyAlignment="1">
      <alignment vertical="center"/>
    </xf>
    <xf numFmtId="0" fontId="59" fillId="39" borderId="0" xfId="97" applyNumberFormat="1" applyFont="1" applyFill="1" applyAlignment="1">
      <alignment vertical="center"/>
    </xf>
    <xf numFmtId="0" fontId="59" fillId="39" borderId="0" xfId="0" applyNumberFormat="1" applyFont="1" applyFill="1" applyAlignment="1">
      <alignment vertical="center"/>
    </xf>
    <xf numFmtId="0" fontId="59" fillId="0" borderId="0" xfId="0" applyNumberFormat="1" applyFont="1" applyAlignment="1">
      <alignment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C000000}"/>
    <cellStyle name="Percent 3" xfId="64" xr:uid="{00000000-0005-0000-0000-00005D000000}"/>
    <cellStyle name="Style 1" xfId="65" xr:uid="{00000000-0005-0000-0000-00005E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D27-4E61-84EA-B70274C5E1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D27-4E61-84EA-B70274C5E1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D27-4E61-84EA-B70274C5E1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D27-4E61-84EA-B70274C5E1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D27-4E61-84EA-B70274C5E1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D27-4E61-84EA-B70274C5E1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D27-4E61-84EA-B70274C5E1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D27-4E61-84EA-B70274C5E18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D27-4E61-84EA-B70274C5E189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27-4E61-84EA-B70274C5E189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27-4E61-84EA-B70274C5E189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27-4E61-84EA-B70274C5E189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27-4E61-84EA-B70274C5E189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27-4E61-84EA-B70274C5E189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27-4E61-84EA-B70274C5E189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27-4E61-84EA-B70274C5E189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D27-4E61-84EA-B70274C5E189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D27-4E61-84EA-B70274C5E1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0.3817856107043871</c:v>
                </c:pt>
                <c:pt idx="1">
                  <c:v>0.17084654237858296</c:v>
                </c:pt>
                <c:pt idx="2">
                  <c:v>0.12265560658316607</c:v>
                </c:pt>
                <c:pt idx="3">
                  <c:v>0.10614914689196688</c:v>
                </c:pt>
                <c:pt idx="4">
                  <c:v>6.4062123340782123E-2</c:v>
                </c:pt>
                <c:pt idx="5">
                  <c:v>4.1195901703843081E-2</c:v>
                </c:pt>
                <c:pt idx="6">
                  <c:v>3.0512903048357846E-2</c:v>
                </c:pt>
                <c:pt idx="7">
                  <c:v>8.2792165370265805E-2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D27-4E61-84EA-B70274C5E18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37</xdr:row>
      <xdr:rowOff>95250</xdr:rowOff>
    </xdr:from>
    <xdr:to>
      <xdr:col>6</xdr:col>
      <xdr:colOff>188121</xdr:colOff>
      <xdr:row>64</xdr:row>
      <xdr:rowOff>81494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15FB88-237B-4207-9872-9CAE43376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gust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0.3817856107043871</v>
          </cell>
        </row>
        <row r="47">
          <cell r="G47">
            <v>20</v>
          </cell>
          <cell r="I47">
            <v>0.17084654237858296</v>
          </cell>
        </row>
        <row r="48">
          <cell r="G48">
            <v>9</v>
          </cell>
          <cell r="I48">
            <v>0.12265560658316607</v>
          </cell>
        </row>
        <row r="49">
          <cell r="G49">
            <v>1</v>
          </cell>
          <cell r="I49">
            <v>0.10614914689196688</v>
          </cell>
        </row>
        <row r="50">
          <cell r="G50">
            <v>3</v>
          </cell>
          <cell r="I50">
            <v>6.4062123340782123E-2</v>
          </cell>
        </row>
        <row r="51">
          <cell r="G51">
            <v>8</v>
          </cell>
          <cell r="I51">
            <v>4.1195901703843081E-2</v>
          </cell>
        </row>
        <row r="52">
          <cell r="G52">
            <v>2</v>
          </cell>
          <cell r="I52">
            <v>3.0512903048357846E-2</v>
          </cell>
        </row>
        <row r="53">
          <cell r="G53" t="str">
            <v>Ostalo (manje od 3%)/
Others (less than 3%)</v>
          </cell>
          <cell r="I53">
            <v>8.2792165370265805E-2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workbookViewId="0">
      <selection activeCell="A30" sqref="A30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7</v>
      </c>
    </row>
    <row r="8" spans="1:1" ht="15.75" customHeight="1" x14ac:dyDescent="0.25">
      <c r="A8" s="22"/>
    </row>
    <row r="9" spans="1:1" ht="15.75" customHeight="1" x14ac:dyDescent="0.25">
      <c r="A9" s="21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42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43</v>
      </c>
    </row>
    <row r="17" spans="1:1" x14ac:dyDescent="0.25">
      <c r="A17" s="20" t="s">
        <v>62</v>
      </c>
    </row>
    <row r="22" spans="1:1" x14ac:dyDescent="0.25">
      <c r="A22" s="62" t="s">
        <v>63</v>
      </c>
    </row>
    <row r="23" spans="1:1" x14ac:dyDescent="0.25">
      <c r="A23" s="63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30" sqref="A30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53</v>
      </c>
    </row>
    <row r="5" spans="1:1" s="4" customFormat="1" x14ac:dyDescent="0.2">
      <c r="A5" s="1" t="s">
        <v>73</v>
      </c>
    </row>
    <row r="6" spans="1:1" s="5" customFormat="1" x14ac:dyDescent="0.2">
      <c r="A6" s="59" t="s">
        <v>74</v>
      </c>
    </row>
    <row r="7" spans="1:1" s="4" customFormat="1" x14ac:dyDescent="0.2">
      <c r="A7" s="1" t="s">
        <v>10</v>
      </c>
    </row>
    <row r="8" spans="1:1" s="5" customFormat="1" x14ac:dyDescent="0.2">
      <c r="A8" s="6" t="s">
        <v>9</v>
      </c>
    </row>
    <row r="9" spans="1:1" s="4" customFormat="1" x14ac:dyDescent="0.2">
      <c r="A9" s="61" t="s">
        <v>75</v>
      </c>
    </row>
    <row r="10" spans="1:1" s="5" customFormat="1" x14ac:dyDescent="0.2">
      <c r="A10" s="60" t="s">
        <v>76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28" zoomScaleNormal="100" workbookViewId="0">
      <selection activeCell="A4" sqref="A4"/>
    </sheetView>
  </sheetViews>
  <sheetFormatPr defaultColWidth="9.140625" defaultRowHeight="11.25" x14ac:dyDescent="0.25"/>
  <cols>
    <col min="1" max="1" width="5" style="76" customWidth="1"/>
    <col min="2" max="2" width="37.42578125" style="76" customWidth="1"/>
    <col min="3" max="3" width="13.42578125" style="76" bestFit="1" customWidth="1"/>
    <col min="4" max="4" width="22.140625" style="76" customWidth="1"/>
    <col min="5" max="5" width="15.28515625" style="76" customWidth="1"/>
    <col min="6" max="6" width="7" style="76" bestFit="1" customWidth="1"/>
    <col min="7" max="7" width="10.28515625" style="76" customWidth="1"/>
    <col min="8" max="8" width="10" style="76" bestFit="1" customWidth="1"/>
    <col min="9" max="16384" width="9.140625" style="76"/>
  </cols>
  <sheetData>
    <row r="2" spans="1:11" s="71" customFormat="1" ht="15" x14ac:dyDescent="0.25">
      <c r="A2" s="69" t="s">
        <v>73</v>
      </c>
      <c r="B2" s="69"/>
      <c r="C2" s="69"/>
      <c r="D2" s="69"/>
      <c r="E2" s="70"/>
      <c r="F2" s="70"/>
      <c r="G2" s="70"/>
    </row>
    <row r="3" spans="1:11" s="73" customFormat="1" ht="14.25" x14ac:dyDescent="0.25">
      <c r="A3" s="102" t="s">
        <v>74</v>
      </c>
      <c r="B3" s="102"/>
      <c r="C3" s="102"/>
      <c r="D3" s="102"/>
      <c r="E3" s="72"/>
      <c r="F3" s="72"/>
      <c r="G3" s="72"/>
    </row>
    <row r="5" spans="1:11" s="74" customFormat="1" ht="16.5" customHeight="1" x14ac:dyDescent="0.25">
      <c r="A5" s="105" t="s">
        <v>11</v>
      </c>
      <c r="B5" s="105" t="s">
        <v>48</v>
      </c>
      <c r="C5" s="101" t="s">
        <v>50</v>
      </c>
      <c r="D5" s="101"/>
      <c r="E5" s="100" t="s">
        <v>40</v>
      </c>
      <c r="F5" s="100"/>
      <c r="G5" s="100"/>
    </row>
    <row r="6" spans="1:11" s="10" customFormat="1" ht="23.25" customHeight="1" x14ac:dyDescent="0.25">
      <c r="A6" s="105"/>
      <c r="B6" s="105"/>
      <c r="C6" s="99" t="s">
        <v>60</v>
      </c>
      <c r="D6" s="99" t="s">
        <v>49</v>
      </c>
      <c r="E6" s="99" t="s">
        <v>44</v>
      </c>
      <c r="F6" s="98" t="s">
        <v>47</v>
      </c>
      <c r="G6" s="98"/>
    </row>
    <row r="7" spans="1:11" ht="27" customHeight="1" x14ac:dyDescent="0.25">
      <c r="A7" s="105"/>
      <c r="B7" s="105"/>
      <c r="C7" s="99"/>
      <c r="D7" s="99"/>
      <c r="E7" s="99"/>
      <c r="F7" s="96" t="s">
        <v>46</v>
      </c>
      <c r="G7" s="96" t="s">
        <v>45</v>
      </c>
      <c r="H7" s="67"/>
      <c r="I7" s="75"/>
      <c r="J7" s="75"/>
      <c r="K7" s="75"/>
    </row>
    <row r="8" spans="1:11" s="11" customFormat="1" ht="22.5" x14ac:dyDescent="0.25">
      <c r="A8" s="33">
        <v>1</v>
      </c>
      <c r="B8" s="25" t="s">
        <v>12</v>
      </c>
      <c r="C8" s="39">
        <v>18719</v>
      </c>
      <c r="D8" s="39">
        <v>6688899.2400000039</v>
      </c>
      <c r="E8" s="66">
        <v>7185</v>
      </c>
      <c r="F8" s="39">
        <v>6531</v>
      </c>
      <c r="G8" s="39">
        <v>4490488.7699999986</v>
      </c>
      <c r="H8" s="97"/>
      <c r="I8" s="78"/>
      <c r="J8" s="68"/>
      <c r="K8" s="68"/>
    </row>
    <row r="9" spans="1:11" s="11" customFormat="1" ht="22.5" x14ac:dyDescent="0.25">
      <c r="A9" s="33">
        <v>2</v>
      </c>
      <c r="B9" s="25" t="s">
        <v>13</v>
      </c>
      <c r="C9" s="39">
        <v>12619</v>
      </c>
      <c r="D9" s="39">
        <v>1922744.9300000002</v>
      </c>
      <c r="E9" s="66">
        <v>10954</v>
      </c>
      <c r="F9" s="39">
        <v>9859</v>
      </c>
      <c r="G9" s="39">
        <v>838764.38999999932</v>
      </c>
      <c r="H9" s="97"/>
      <c r="I9" s="68"/>
      <c r="J9" s="68"/>
      <c r="K9" s="68"/>
    </row>
    <row r="10" spans="1:11" s="11" customFormat="1" ht="22.5" x14ac:dyDescent="0.25">
      <c r="A10" s="33">
        <v>3</v>
      </c>
      <c r="B10" s="25" t="s">
        <v>14</v>
      </c>
      <c r="C10" s="39">
        <v>9888</v>
      </c>
      <c r="D10" s="39">
        <v>4036820.8381651375</v>
      </c>
      <c r="E10" s="66">
        <v>2786</v>
      </c>
      <c r="F10" s="39">
        <v>2432</v>
      </c>
      <c r="G10" s="39">
        <v>2131766.5199999963</v>
      </c>
      <c r="H10" s="97"/>
      <c r="I10" s="68"/>
      <c r="J10" s="68"/>
      <c r="K10" s="68"/>
    </row>
    <row r="11" spans="1:11" s="11" customFormat="1" ht="22.5" x14ac:dyDescent="0.25">
      <c r="A11" s="33">
        <v>4</v>
      </c>
      <c r="B11" s="25" t="s">
        <v>15</v>
      </c>
      <c r="C11" s="39">
        <v>1</v>
      </c>
      <c r="D11" s="39">
        <v>90907.009174311926</v>
      </c>
      <c r="E11" s="66">
        <v>1</v>
      </c>
      <c r="F11" s="39">
        <v>1</v>
      </c>
      <c r="G11" s="39">
        <v>20189.599999999999</v>
      </c>
      <c r="H11" s="97"/>
      <c r="I11" s="68"/>
      <c r="J11" s="68"/>
      <c r="K11" s="68"/>
    </row>
    <row r="12" spans="1:11" s="11" customFormat="1" ht="22.5" x14ac:dyDescent="0.25">
      <c r="A12" s="33">
        <v>5</v>
      </c>
      <c r="B12" s="25" t="s">
        <v>16</v>
      </c>
      <c r="C12" s="39">
        <v>7</v>
      </c>
      <c r="D12" s="39">
        <v>262486.56</v>
      </c>
      <c r="E12" s="66">
        <v>0</v>
      </c>
      <c r="F12" s="40">
        <v>0</v>
      </c>
      <c r="G12" s="40">
        <v>0</v>
      </c>
      <c r="H12" s="97"/>
      <c r="I12" s="68"/>
      <c r="J12" s="68"/>
      <c r="K12" s="68"/>
    </row>
    <row r="13" spans="1:11" s="11" customFormat="1" ht="22.5" x14ac:dyDescent="0.25">
      <c r="A13" s="33">
        <v>6</v>
      </c>
      <c r="B13" s="25" t="s">
        <v>17</v>
      </c>
      <c r="C13" s="39">
        <v>35</v>
      </c>
      <c r="D13" s="39">
        <v>341337.84871559642</v>
      </c>
      <c r="E13" s="66">
        <v>3</v>
      </c>
      <c r="F13" s="39">
        <v>2</v>
      </c>
      <c r="G13" s="39">
        <v>436455.84</v>
      </c>
      <c r="H13" s="97"/>
      <c r="I13" s="68"/>
      <c r="J13" s="68"/>
      <c r="K13" s="68"/>
    </row>
    <row r="14" spans="1:11" s="11" customFormat="1" ht="22.5" x14ac:dyDescent="0.25">
      <c r="A14" s="33">
        <v>7</v>
      </c>
      <c r="B14" s="25" t="s">
        <v>18</v>
      </c>
      <c r="C14" s="39">
        <v>173</v>
      </c>
      <c r="D14" s="39">
        <v>355785.52862385323</v>
      </c>
      <c r="E14" s="66">
        <v>117</v>
      </c>
      <c r="F14" s="39">
        <v>116</v>
      </c>
      <c r="G14" s="39">
        <v>17951.169999999998</v>
      </c>
      <c r="H14" s="97"/>
      <c r="I14" s="68"/>
      <c r="J14" s="68"/>
      <c r="K14" s="68"/>
    </row>
    <row r="15" spans="1:11" s="11" customFormat="1" ht="38.25" customHeight="1" x14ac:dyDescent="0.25">
      <c r="A15" s="33">
        <v>8</v>
      </c>
      <c r="B15" s="25" t="s">
        <v>19</v>
      </c>
      <c r="C15" s="39">
        <v>8132</v>
      </c>
      <c r="D15" s="39">
        <v>2595925.1078899084</v>
      </c>
      <c r="E15" s="66">
        <v>304</v>
      </c>
      <c r="F15" s="39">
        <v>221</v>
      </c>
      <c r="G15" s="39">
        <v>410822.12999999995</v>
      </c>
      <c r="H15" s="97"/>
      <c r="I15" s="68"/>
      <c r="J15" s="68"/>
      <c r="K15" s="68"/>
    </row>
    <row r="16" spans="1:11" s="11" customFormat="1" ht="22.5" x14ac:dyDescent="0.25">
      <c r="A16" s="33">
        <v>9</v>
      </c>
      <c r="B16" s="25" t="s">
        <v>20</v>
      </c>
      <c r="C16" s="39">
        <v>11159</v>
      </c>
      <c r="D16" s="39">
        <v>7729039.9186238525</v>
      </c>
      <c r="E16" s="66">
        <v>1301</v>
      </c>
      <c r="F16" s="39">
        <v>919</v>
      </c>
      <c r="G16" s="39">
        <v>700656.72000000032</v>
      </c>
      <c r="H16" s="97"/>
      <c r="I16" s="68"/>
      <c r="J16" s="68"/>
      <c r="K16" s="68"/>
    </row>
    <row r="17" spans="1:11" s="11" customFormat="1" ht="33.75" x14ac:dyDescent="0.25">
      <c r="A17" s="33">
        <v>10</v>
      </c>
      <c r="B17" s="25" t="s">
        <v>21</v>
      </c>
      <c r="C17" s="39">
        <v>186608</v>
      </c>
      <c r="D17" s="39">
        <v>24057899.248898931</v>
      </c>
      <c r="E17" s="66">
        <v>8631</v>
      </c>
      <c r="F17" s="39">
        <v>7181</v>
      </c>
      <c r="G17" s="39">
        <v>8075680.4200000037</v>
      </c>
      <c r="H17" s="97"/>
      <c r="I17" s="68"/>
      <c r="J17" s="68"/>
      <c r="K17" s="68"/>
    </row>
    <row r="18" spans="1:11" s="11" customFormat="1" ht="33.75" x14ac:dyDescent="0.25">
      <c r="A18" s="33">
        <v>11</v>
      </c>
      <c r="B18" s="25" t="s">
        <v>59</v>
      </c>
      <c r="C18" s="39">
        <v>11</v>
      </c>
      <c r="D18" s="39">
        <v>126431.38018348624</v>
      </c>
      <c r="E18" s="66">
        <v>44</v>
      </c>
      <c r="F18" s="39">
        <v>39</v>
      </c>
      <c r="G18" s="39">
        <v>3713</v>
      </c>
      <c r="H18" s="97"/>
      <c r="I18" s="68"/>
      <c r="J18" s="68"/>
      <c r="K18" s="68"/>
    </row>
    <row r="19" spans="1:11" s="11" customFormat="1" ht="33.75" x14ac:dyDescent="0.25">
      <c r="A19" s="33">
        <v>12</v>
      </c>
      <c r="B19" s="25" t="s">
        <v>22</v>
      </c>
      <c r="C19" s="39">
        <v>1783</v>
      </c>
      <c r="D19" s="39">
        <v>177867.50229357797</v>
      </c>
      <c r="E19" s="66">
        <v>13</v>
      </c>
      <c r="F19" s="39">
        <v>10</v>
      </c>
      <c r="G19" s="39">
        <v>34400.6</v>
      </c>
      <c r="H19" s="97"/>
      <c r="I19" s="68"/>
      <c r="J19" s="68"/>
      <c r="K19" s="68"/>
    </row>
    <row r="20" spans="1:11" s="11" customFormat="1" ht="22.5" x14ac:dyDescent="0.25">
      <c r="A20" s="33">
        <v>13</v>
      </c>
      <c r="B20" s="25" t="s">
        <v>23</v>
      </c>
      <c r="C20" s="39">
        <v>1752</v>
      </c>
      <c r="D20" s="39">
        <v>1713977.9884403669</v>
      </c>
      <c r="E20" s="66">
        <v>541</v>
      </c>
      <c r="F20" s="39">
        <v>267</v>
      </c>
      <c r="G20" s="39">
        <v>243962.19</v>
      </c>
      <c r="H20" s="97"/>
      <c r="I20" s="68"/>
      <c r="J20" s="68"/>
      <c r="K20" s="68"/>
    </row>
    <row r="21" spans="1:11" s="11" customFormat="1" ht="22.5" x14ac:dyDescent="0.25">
      <c r="A21" s="33">
        <v>14</v>
      </c>
      <c r="B21" s="25" t="s">
        <v>24</v>
      </c>
      <c r="C21" s="39">
        <v>493</v>
      </c>
      <c r="D21" s="39">
        <v>340489.25055045867</v>
      </c>
      <c r="E21" s="66">
        <v>49</v>
      </c>
      <c r="F21" s="39">
        <v>41</v>
      </c>
      <c r="G21" s="39">
        <v>83835.42</v>
      </c>
      <c r="H21" s="97"/>
      <c r="I21" s="68"/>
      <c r="J21" s="68"/>
      <c r="K21" s="68"/>
    </row>
    <row r="22" spans="1:11" s="11" customFormat="1" ht="22.5" x14ac:dyDescent="0.25">
      <c r="A22" s="33">
        <v>15</v>
      </c>
      <c r="B22" s="25" t="s">
        <v>57</v>
      </c>
      <c r="C22" s="39">
        <v>152</v>
      </c>
      <c r="D22" s="39">
        <v>48697.200366972473</v>
      </c>
      <c r="E22" s="66">
        <v>10</v>
      </c>
      <c r="F22" s="39">
        <v>5</v>
      </c>
      <c r="G22" s="39">
        <v>4117.67</v>
      </c>
      <c r="H22" s="97"/>
      <c r="I22" s="68"/>
      <c r="J22" s="68"/>
      <c r="K22" s="68"/>
    </row>
    <row r="23" spans="1:11" s="11" customFormat="1" ht="22.5" x14ac:dyDescent="0.25">
      <c r="A23" s="33">
        <v>16</v>
      </c>
      <c r="B23" s="25" t="s">
        <v>25</v>
      </c>
      <c r="C23" s="39">
        <v>741</v>
      </c>
      <c r="D23" s="39">
        <v>202474.12357798166</v>
      </c>
      <c r="E23" s="66">
        <v>79</v>
      </c>
      <c r="F23" s="39">
        <v>76</v>
      </c>
      <c r="G23" s="39">
        <v>15210.5</v>
      </c>
      <c r="H23" s="97"/>
      <c r="I23" s="68"/>
      <c r="J23" s="68"/>
      <c r="K23" s="68"/>
    </row>
    <row r="24" spans="1:11" s="11" customFormat="1" ht="22.5" x14ac:dyDescent="0.25">
      <c r="A24" s="33">
        <v>17</v>
      </c>
      <c r="B24" s="25" t="s">
        <v>26</v>
      </c>
      <c r="C24" s="39">
        <v>1137</v>
      </c>
      <c r="D24" s="39">
        <v>4001.9155963302815</v>
      </c>
      <c r="E24" s="66">
        <v>0</v>
      </c>
      <c r="F24" s="39">
        <v>0</v>
      </c>
      <c r="G24" s="39">
        <v>0</v>
      </c>
      <c r="H24" s="97"/>
      <c r="I24" s="68"/>
      <c r="J24" s="68"/>
      <c r="K24" s="68"/>
    </row>
    <row r="25" spans="1:11" s="11" customFormat="1" ht="22.5" x14ac:dyDescent="0.25">
      <c r="A25" s="33">
        <v>18</v>
      </c>
      <c r="B25" s="25" t="s">
        <v>27</v>
      </c>
      <c r="C25" s="39">
        <v>32578</v>
      </c>
      <c r="D25" s="39">
        <v>441893.37999999744</v>
      </c>
      <c r="E25" s="66">
        <v>2029</v>
      </c>
      <c r="F25" s="39">
        <v>1580</v>
      </c>
      <c r="G25" s="39">
        <v>272317.1700000001</v>
      </c>
      <c r="H25" s="97"/>
      <c r="I25" s="68"/>
      <c r="J25" s="68"/>
      <c r="K25" s="68"/>
    </row>
    <row r="26" spans="1:11" s="11" customFormat="1" ht="22.5" x14ac:dyDescent="0.25">
      <c r="A26" s="33">
        <v>19</v>
      </c>
      <c r="B26" s="25" t="s">
        <v>28</v>
      </c>
      <c r="C26" s="39">
        <v>15311</v>
      </c>
      <c r="D26" s="39">
        <v>60510.9</v>
      </c>
      <c r="E26" s="66">
        <v>77</v>
      </c>
      <c r="F26" s="39">
        <v>77</v>
      </c>
      <c r="G26" s="39">
        <v>4428.93</v>
      </c>
      <c r="H26" s="97"/>
      <c r="I26" s="68"/>
      <c r="J26" s="68"/>
      <c r="K26" s="68"/>
    </row>
    <row r="27" spans="1:11" s="11" customFormat="1" ht="22.5" x14ac:dyDescent="0.25">
      <c r="A27" s="33">
        <v>20</v>
      </c>
      <c r="B27" s="25" t="s">
        <v>58</v>
      </c>
      <c r="C27" s="39">
        <v>66768</v>
      </c>
      <c r="D27" s="39">
        <v>10765751.218290899</v>
      </c>
      <c r="E27" s="66">
        <v>1461</v>
      </c>
      <c r="F27" s="39">
        <v>1320</v>
      </c>
      <c r="G27" s="39">
        <v>4170781.0299999993</v>
      </c>
      <c r="H27" s="97"/>
      <c r="I27" s="68"/>
      <c r="J27" s="68"/>
      <c r="K27" s="68"/>
    </row>
    <row r="28" spans="1:11" s="11" customFormat="1" ht="22.5" x14ac:dyDescent="0.25">
      <c r="A28" s="33">
        <v>21</v>
      </c>
      <c r="B28" s="25" t="s">
        <v>29</v>
      </c>
      <c r="C28" s="39">
        <v>53</v>
      </c>
      <c r="D28" s="39">
        <v>16522.900000000001</v>
      </c>
      <c r="E28" s="66">
        <v>28</v>
      </c>
      <c r="F28" s="39">
        <v>25</v>
      </c>
      <c r="G28" s="39">
        <v>26529.340000000004</v>
      </c>
      <c r="H28" s="97"/>
      <c r="I28" s="68"/>
      <c r="J28" s="68"/>
      <c r="K28" s="68"/>
    </row>
    <row r="29" spans="1:11" s="11" customFormat="1" ht="45" x14ac:dyDescent="0.25">
      <c r="A29" s="33">
        <v>22</v>
      </c>
      <c r="B29" s="25" t="s">
        <v>30</v>
      </c>
      <c r="C29" s="39">
        <v>45389</v>
      </c>
      <c r="D29" s="39">
        <v>1032395.2006999959</v>
      </c>
      <c r="E29" s="66">
        <v>572</v>
      </c>
      <c r="F29" s="39">
        <v>385</v>
      </c>
      <c r="G29" s="39">
        <v>245731.64999999997</v>
      </c>
      <c r="H29" s="97"/>
      <c r="I29" s="68"/>
      <c r="J29" s="68"/>
      <c r="K29" s="68"/>
    </row>
    <row r="30" spans="1:11" s="11" customFormat="1" ht="22.5" x14ac:dyDescent="0.25">
      <c r="A30" s="33">
        <v>23</v>
      </c>
      <c r="B30" s="25" t="s">
        <v>31</v>
      </c>
      <c r="C30" s="39">
        <v>6</v>
      </c>
      <c r="D30" s="39">
        <v>1300</v>
      </c>
      <c r="E30" s="66">
        <v>1</v>
      </c>
      <c r="F30" s="39">
        <v>1</v>
      </c>
      <c r="G30" s="39">
        <v>0</v>
      </c>
      <c r="H30" s="97"/>
      <c r="I30" s="68"/>
      <c r="J30" s="68"/>
      <c r="K30" s="68"/>
    </row>
    <row r="31" spans="1:11" s="11" customFormat="1" ht="22.5" x14ac:dyDescent="0.25">
      <c r="A31" s="34"/>
      <c r="B31" s="26" t="s">
        <v>32</v>
      </c>
      <c r="C31" s="64">
        <f>SUM(C8:C26)</f>
        <v>301299</v>
      </c>
      <c r="D31" s="64">
        <f t="shared" ref="D31:G31" si="0">SUM(D8:D26)</f>
        <v>51198189.871100761</v>
      </c>
      <c r="E31" s="64">
        <f>SUM(E8:E26)</f>
        <v>34124</v>
      </c>
      <c r="F31" s="64">
        <f t="shared" si="0"/>
        <v>29357</v>
      </c>
      <c r="G31" s="64">
        <f t="shared" si="0"/>
        <v>17784761.040000003</v>
      </c>
      <c r="H31" s="97"/>
      <c r="I31" s="68"/>
      <c r="J31" s="68"/>
      <c r="K31" s="68"/>
    </row>
    <row r="32" spans="1:11" s="11" customFormat="1" ht="22.5" x14ac:dyDescent="0.25">
      <c r="A32" s="34"/>
      <c r="B32" s="26" t="s">
        <v>33</v>
      </c>
      <c r="C32" s="64">
        <f>SUM(C27:C30)</f>
        <v>112216</v>
      </c>
      <c r="D32" s="64">
        <f>SUM(D27:D30)</f>
        <v>11815969.318990896</v>
      </c>
      <c r="E32" s="64">
        <f t="shared" ref="E32:F32" si="1">SUM(E27:E30)</f>
        <v>2062</v>
      </c>
      <c r="F32" s="64">
        <f t="shared" si="1"/>
        <v>1731</v>
      </c>
      <c r="G32" s="64">
        <f>SUM(G27:G30)</f>
        <v>4443042.0199999996</v>
      </c>
      <c r="H32" s="97"/>
      <c r="I32" s="68"/>
      <c r="J32" s="68"/>
      <c r="K32" s="68"/>
    </row>
    <row r="33" spans="1:11" s="11" customFormat="1" ht="20.25" customHeight="1" x14ac:dyDescent="0.25">
      <c r="A33" s="34"/>
      <c r="B33" s="35" t="s">
        <v>34</v>
      </c>
      <c r="C33" s="65">
        <f>C31+C32</f>
        <v>413515</v>
      </c>
      <c r="D33" s="65">
        <f t="shared" ref="D33:G33" si="2">D31+D32</f>
        <v>63014159.190091655</v>
      </c>
      <c r="E33" s="65">
        <f t="shared" si="2"/>
        <v>36186</v>
      </c>
      <c r="F33" s="65">
        <f t="shared" si="2"/>
        <v>31088</v>
      </c>
      <c r="G33" s="65">
        <f t="shared" si="2"/>
        <v>22227803.060000002</v>
      </c>
      <c r="H33" s="97"/>
      <c r="I33" s="68"/>
      <c r="J33" s="68"/>
      <c r="K33" s="68"/>
    </row>
    <row r="34" spans="1:11" ht="17.25" customHeight="1" x14ac:dyDescent="0.25">
      <c r="A34" s="76" t="s">
        <v>55</v>
      </c>
      <c r="D34" s="79"/>
      <c r="H34" s="77"/>
      <c r="I34" s="75"/>
      <c r="J34" s="75"/>
      <c r="K34" s="75"/>
    </row>
    <row r="35" spans="1:11" x14ac:dyDescent="0.25">
      <c r="H35" s="75"/>
      <c r="I35" s="75"/>
      <c r="J35" s="75"/>
      <c r="K35" s="75"/>
    </row>
    <row r="36" spans="1:11" ht="15" x14ac:dyDescent="0.25">
      <c r="A36" s="107" t="s">
        <v>10</v>
      </c>
      <c r="B36" s="107"/>
      <c r="C36" s="107"/>
      <c r="H36" s="75"/>
      <c r="I36" s="75"/>
      <c r="J36" s="75"/>
      <c r="K36" s="75"/>
    </row>
    <row r="37" spans="1:11" ht="14.25" x14ac:dyDescent="0.25">
      <c r="A37" s="106" t="s">
        <v>9</v>
      </c>
      <c r="B37" s="106"/>
      <c r="C37" s="106"/>
      <c r="H37" s="75"/>
      <c r="I37" s="75"/>
      <c r="J37" s="75"/>
      <c r="K37" s="75"/>
    </row>
    <row r="38" spans="1:11" x14ac:dyDescent="0.25">
      <c r="H38" s="75"/>
      <c r="I38" s="75"/>
      <c r="J38" s="75"/>
      <c r="K38" s="75"/>
    </row>
    <row r="60" spans="2:4" x14ac:dyDescent="0.25">
      <c r="B60" s="104"/>
      <c r="C60" s="104"/>
      <c r="D60" s="104"/>
    </row>
    <row r="61" spans="2:4" x14ac:dyDescent="0.25">
      <c r="B61" s="95"/>
      <c r="C61" s="95"/>
      <c r="D61" s="95"/>
    </row>
    <row r="62" spans="2:4" x14ac:dyDescent="0.25">
      <c r="B62" s="95"/>
      <c r="C62" s="95"/>
      <c r="D62" s="95"/>
    </row>
    <row r="66" spans="1:2" ht="15.75" customHeight="1" x14ac:dyDescent="0.25">
      <c r="A66" s="76" t="s">
        <v>55</v>
      </c>
    </row>
    <row r="69" spans="1:2" s="80" customFormat="1" ht="12.75" x14ac:dyDescent="0.25">
      <c r="A69" s="103" t="s">
        <v>41</v>
      </c>
      <c r="B69" s="103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22"/>
  <sheetViews>
    <sheetView showGridLines="0" zoomScaleNormal="100" zoomScaleSheetLayoutView="100" workbookViewId="0">
      <selection activeCell="B24" sqref="B24"/>
    </sheetView>
  </sheetViews>
  <sheetFormatPr defaultColWidth="9.140625" defaultRowHeight="11.25" x14ac:dyDescent="0.2"/>
  <cols>
    <col min="1" max="1" width="32.7109375" style="2" customWidth="1"/>
    <col min="2" max="2" width="14" style="2" customWidth="1"/>
    <col min="3" max="3" width="12.140625" style="2" bestFit="1" customWidth="1"/>
    <col min="4" max="4" width="12.7109375" style="2" customWidth="1"/>
    <col min="5" max="5" width="13.42578125" style="2" customWidth="1"/>
    <col min="6" max="6" width="12.28515625" style="2" bestFit="1" customWidth="1"/>
    <col min="7" max="7" width="11.7109375" style="2" customWidth="1"/>
    <col min="8" max="8" width="13.28515625" style="2" customWidth="1"/>
    <col min="9" max="9" width="13" style="2" customWidth="1"/>
    <col min="10" max="10" width="11.140625" style="2" customWidth="1"/>
    <col min="11" max="11" width="11.42578125" style="2" customWidth="1"/>
    <col min="12" max="12" width="13.140625" style="2" customWidth="1"/>
    <col min="13" max="13" width="13.5703125" style="2" customWidth="1"/>
    <col min="14" max="14" width="8.5703125" style="2" customWidth="1"/>
    <col min="15" max="15" width="10.140625" style="2" bestFit="1" customWidth="1"/>
    <col min="16" max="16384" width="9.140625" style="2"/>
  </cols>
  <sheetData>
    <row r="2" spans="1:17" s="13" customFormat="1" ht="15" customHeight="1" x14ac:dyDescent="0.2">
      <c r="A2" s="109" t="s">
        <v>75</v>
      </c>
      <c r="B2" s="109"/>
      <c r="C2" s="109"/>
      <c r="D2" s="109"/>
      <c r="E2" s="109"/>
      <c r="F2" s="109"/>
      <c r="G2" s="15"/>
      <c r="H2" s="15"/>
      <c r="I2" s="15"/>
      <c r="J2" s="15"/>
      <c r="K2" s="15"/>
      <c r="L2" s="15"/>
      <c r="M2" s="15"/>
      <c r="N2" s="15"/>
    </row>
    <row r="3" spans="1:17" s="14" customFormat="1" ht="14.25" customHeight="1" x14ac:dyDescent="0.2">
      <c r="A3" s="110" t="s">
        <v>76</v>
      </c>
      <c r="B3" s="110"/>
      <c r="C3" s="110"/>
      <c r="D3" s="110"/>
      <c r="E3" s="110"/>
      <c r="F3" s="16"/>
      <c r="G3" s="16"/>
      <c r="H3" s="16"/>
      <c r="I3" s="16"/>
      <c r="J3" s="16"/>
      <c r="K3" s="16"/>
      <c r="L3" s="16"/>
      <c r="M3" s="16"/>
      <c r="N3" s="16"/>
    </row>
    <row r="4" spans="1:17" x14ac:dyDescent="0.2">
      <c r="M4" s="108"/>
      <c r="N4" s="108"/>
    </row>
    <row r="5" spans="1:17" s="9" customFormat="1" ht="12.75" x14ac:dyDescent="0.2">
      <c r="A5" s="112" t="s">
        <v>39</v>
      </c>
      <c r="B5" s="111" t="s">
        <v>35</v>
      </c>
      <c r="C5" s="111"/>
      <c r="D5" s="111"/>
      <c r="E5" s="111"/>
      <c r="F5" s="111" t="s">
        <v>36</v>
      </c>
      <c r="G5" s="111"/>
      <c r="H5" s="111"/>
      <c r="I5" s="111"/>
      <c r="J5" s="111" t="s">
        <v>37</v>
      </c>
      <c r="K5" s="111"/>
      <c r="L5" s="111"/>
      <c r="M5" s="111"/>
      <c r="N5" s="111"/>
    </row>
    <row r="6" spans="1:17" s="8" customFormat="1" ht="36" x14ac:dyDescent="0.2">
      <c r="A6" s="112"/>
      <c r="B6" s="38" t="s">
        <v>65</v>
      </c>
      <c r="C6" s="38" t="s">
        <v>66</v>
      </c>
      <c r="D6" s="38" t="s">
        <v>67</v>
      </c>
      <c r="E6" s="38" t="s">
        <v>68</v>
      </c>
      <c r="F6" s="52" t="s">
        <v>69</v>
      </c>
      <c r="G6" s="52" t="s">
        <v>66</v>
      </c>
      <c r="H6" s="52" t="s">
        <v>67</v>
      </c>
      <c r="I6" s="52" t="s">
        <v>70</v>
      </c>
      <c r="J6" s="38" t="s">
        <v>71</v>
      </c>
      <c r="K6" s="38" t="s">
        <v>66</v>
      </c>
      <c r="L6" s="38" t="s">
        <v>72</v>
      </c>
      <c r="M6" s="38" t="s">
        <v>70</v>
      </c>
      <c r="N6" s="81" t="s">
        <v>38</v>
      </c>
      <c r="O6" s="86"/>
      <c r="P6" s="86"/>
    </row>
    <row r="7" spans="1:17" ht="14.25" customHeight="1" x14ac:dyDescent="0.2">
      <c r="A7" s="30" t="s">
        <v>0</v>
      </c>
      <c r="B7" s="28">
        <v>23562393.420917038</v>
      </c>
      <c r="C7" s="27">
        <v>22820406.871100765</v>
      </c>
      <c r="D7" s="23">
        <f>B7/$B$16</f>
        <v>0.43689726296164622</v>
      </c>
      <c r="E7" s="49">
        <f>C7/$C$16</f>
        <v>0.44572682996321966</v>
      </c>
      <c r="F7" s="56"/>
      <c r="G7" s="57"/>
      <c r="H7" s="57"/>
      <c r="I7" s="57"/>
      <c r="J7" s="51">
        <f>B7</f>
        <v>23562393.420917038</v>
      </c>
      <c r="K7" s="28">
        <f>C7</f>
        <v>22820406.871100765</v>
      </c>
      <c r="L7" s="23">
        <f>J7/$J$16</f>
        <v>0.36645492530516588</v>
      </c>
      <c r="M7" s="23">
        <f>K7/$K$16</f>
        <v>0.36214728823500741</v>
      </c>
      <c r="N7" s="82">
        <f>K7/J7*100</f>
        <v>96.850971221125661</v>
      </c>
      <c r="O7" s="87"/>
      <c r="P7" s="88"/>
    </row>
    <row r="8" spans="1:17" ht="14.25" customHeight="1" x14ac:dyDescent="0.2">
      <c r="A8" s="30" t="s">
        <v>52</v>
      </c>
      <c r="B8" s="28">
        <v>9540055.1999999993</v>
      </c>
      <c r="C8" s="27">
        <v>8635220.0999999996</v>
      </c>
      <c r="D8" s="23">
        <f>B8/$B$16</f>
        <v>0.17689306561204182</v>
      </c>
      <c r="E8" s="49">
        <f>C8/$C$16</f>
        <v>0.16866260548938314</v>
      </c>
      <c r="F8" s="56"/>
      <c r="G8" s="57"/>
      <c r="H8" s="57"/>
      <c r="I8" s="57"/>
      <c r="J8" s="51">
        <f t="shared" ref="J8:J11" si="0">B8</f>
        <v>9540055.1999999993</v>
      </c>
      <c r="K8" s="28">
        <f>C8</f>
        <v>8635220.0999999996</v>
      </c>
      <c r="L8" s="23">
        <f t="shared" ref="L8:L15" si="1">J8/$J$16</f>
        <v>0.14837203306433444</v>
      </c>
      <c r="M8" s="23">
        <f>K8/$K$16</f>
        <v>0.13703618696157738</v>
      </c>
      <c r="N8" s="82">
        <f t="shared" ref="N8:N14" si="2">K8/J8*100</f>
        <v>90.515410225299334</v>
      </c>
      <c r="O8" s="87"/>
      <c r="P8" s="88"/>
    </row>
    <row r="9" spans="1:17" ht="14.25" customHeight="1" x14ac:dyDescent="0.2">
      <c r="A9" s="30" t="s">
        <v>1</v>
      </c>
      <c r="B9" s="28">
        <v>4567456.7499999991</v>
      </c>
      <c r="C9" s="28">
        <v>4411465.7299999995</v>
      </c>
      <c r="D9" s="23">
        <f>B9/$B$16</f>
        <v>8.4690435183007451E-2</v>
      </c>
      <c r="E9" s="49">
        <f>C9/$C$16</f>
        <v>8.6164486305209939E-2</v>
      </c>
      <c r="F9" s="56"/>
      <c r="G9" s="57"/>
      <c r="H9" s="57"/>
      <c r="I9" s="57"/>
      <c r="J9" s="51">
        <f t="shared" si="0"/>
        <v>4567456.7499999991</v>
      </c>
      <c r="K9" s="28">
        <f t="shared" ref="K9:K10" si="3">C9</f>
        <v>4411465.7299999995</v>
      </c>
      <c r="L9" s="23">
        <f t="shared" si="1"/>
        <v>7.1035526495791909E-2</v>
      </c>
      <c r="M9" s="23">
        <f t="shared" ref="M9:M16" si="4">K9/$K$16</f>
        <v>7.0007531429438774E-2</v>
      </c>
      <c r="N9" s="82">
        <f t="shared" si="2"/>
        <v>96.584729127429625</v>
      </c>
      <c r="O9" s="87"/>
      <c r="P9" s="88"/>
    </row>
    <row r="10" spans="1:17" ht="14.25" customHeight="1" x14ac:dyDescent="0.2">
      <c r="A10" s="30" t="s">
        <v>2</v>
      </c>
      <c r="B10" s="28">
        <v>8262838.6299999999</v>
      </c>
      <c r="C10" s="27">
        <v>7950580.2000000011</v>
      </c>
      <c r="D10" s="23">
        <f>B10/$B$16</f>
        <v>0.15321073361486459</v>
      </c>
      <c r="E10" s="49">
        <f>C10/$C$16</f>
        <v>0.15529025967552362</v>
      </c>
      <c r="F10" s="56"/>
      <c r="G10" s="57"/>
      <c r="H10" s="57"/>
      <c r="I10" s="57"/>
      <c r="J10" s="51">
        <f t="shared" si="0"/>
        <v>8262838.6299999999</v>
      </c>
      <c r="K10" s="28">
        <f t="shared" si="3"/>
        <v>7950580.2000000011</v>
      </c>
      <c r="L10" s="23">
        <f t="shared" si="1"/>
        <v>0.1285080789066734</v>
      </c>
      <c r="M10" s="23">
        <f t="shared" si="4"/>
        <v>0.12617132882811122</v>
      </c>
      <c r="N10" s="82">
        <f t="shared" si="2"/>
        <v>96.220930312419782</v>
      </c>
      <c r="O10" s="87"/>
      <c r="P10" s="88"/>
    </row>
    <row r="11" spans="1:17" ht="12" x14ac:dyDescent="0.2">
      <c r="A11" s="30" t="s">
        <v>3</v>
      </c>
      <c r="B11" s="44">
        <v>7998455.4329999993</v>
      </c>
      <c r="C11" s="85">
        <v>7380516.9699999988</v>
      </c>
      <c r="D11" s="45">
        <f>B11/$B$16</f>
        <v>0.14830850262843986</v>
      </c>
      <c r="E11" s="50">
        <f>C11/$C$16</f>
        <v>0.14415581856666368</v>
      </c>
      <c r="F11" s="56"/>
      <c r="G11" s="57"/>
      <c r="H11" s="58"/>
      <c r="I11" s="58"/>
      <c r="J11" s="51">
        <f t="shared" si="0"/>
        <v>7998455.4329999993</v>
      </c>
      <c r="K11" s="28">
        <f>C11</f>
        <v>7380516.9699999988</v>
      </c>
      <c r="L11" s="23">
        <f t="shared" si="1"/>
        <v>0.12439625024063607</v>
      </c>
      <c r="M11" s="23">
        <f t="shared" si="4"/>
        <v>0.11712473934208284</v>
      </c>
      <c r="N11" s="82">
        <f t="shared" si="2"/>
        <v>92.274277600516314</v>
      </c>
      <c r="O11" s="87"/>
      <c r="P11" s="88"/>
    </row>
    <row r="12" spans="1:17" ht="14.45" customHeight="1" x14ac:dyDescent="0.2">
      <c r="A12" s="42" t="s">
        <v>6</v>
      </c>
      <c r="B12" s="48"/>
      <c r="C12" s="48"/>
      <c r="D12" s="48"/>
      <c r="E12" s="48"/>
      <c r="F12" s="53">
        <v>2212447.3699999996</v>
      </c>
      <c r="G12" s="54">
        <v>2811617.0799999996</v>
      </c>
      <c r="H12" s="55">
        <f>F12/$F$16</f>
        <v>0.21341241123425422</v>
      </c>
      <c r="I12" s="55">
        <f t="shared" ref="I12:I16" si="5">G12/$G$16</f>
        <v>0.23795060769843951</v>
      </c>
      <c r="J12" s="29">
        <f>F12</f>
        <v>2212447.3699999996</v>
      </c>
      <c r="K12" s="28">
        <f>G12</f>
        <v>2811617.0799999996</v>
      </c>
      <c r="L12" s="23">
        <f>J12/$J$16</f>
        <v>3.4409162992551631E-2</v>
      </c>
      <c r="M12" s="23">
        <f t="shared" si="4"/>
        <v>4.4618814503552054E-2</v>
      </c>
      <c r="N12" s="82">
        <f t="shared" si="2"/>
        <v>127.08176104546163</v>
      </c>
      <c r="O12" s="87"/>
      <c r="P12" s="88"/>
    </row>
    <row r="13" spans="1:17" ht="14.25" customHeight="1" x14ac:dyDescent="0.2">
      <c r="A13" s="42" t="s">
        <v>56</v>
      </c>
      <c r="B13" s="48"/>
      <c r="C13" s="48"/>
      <c r="D13" s="48"/>
      <c r="E13" s="48"/>
      <c r="F13" s="43">
        <v>2938071.3</v>
      </c>
      <c r="G13" s="54">
        <v>3586567.5089908959</v>
      </c>
      <c r="H13" s="24">
        <f>F13/$F$16</f>
        <v>0.28340600956811007</v>
      </c>
      <c r="I13" s="24">
        <f t="shared" si="5"/>
        <v>0.30353561457090816</v>
      </c>
      <c r="J13" s="29">
        <f t="shared" ref="J13:J15" si="6">F13</f>
        <v>2938071.3</v>
      </c>
      <c r="K13" s="28">
        <f t="shared" ref="K13:K15" si="7">G13</f>
        <v>3586567.5089908959</v>
      </c>
      <c r="L13" s="23">
        <f t="shared" si="1"/>
        <v>4.5694453850641456E-2</v>
      </c>
      <c r="M13" s="23">
        <f t="shared" si="4"/>
        <v>5.6916850991718823E-2</v>
      </c>
      <c r="N13" s="82">
        <f t="shared" si="2"/>
        <v>122.07217397994718</v>
      </c>
      <c r="O13" s="87"/>
      <c r="P13" s="88"/>
    </row>
    <row r="14" spans="1:17" ht="14.25" customHeight="1" x14ac:dyDescent="0.2">
      <c r="A14" s="42" t="s">
        <v>4</v>
      </c>
      <c r="B14" s="48"/>
      <c r="C14" s="48"/>
      <c r="D14" s="48"/>
      <c r="E14" s="48"/>
      <c r="F14" s="43">
        <v>1210381.42</v>
      </c>
      <c r="G14" s="29">
        <v>1190164.2199999997</v>
      </c>
      <c r="H14" s="24">
        <f>F14/$F$16</f>
        <v>0.11675324839719943</v>
      </c>
      <c r="I14" s="24">
        <f t="shared" si="5"/>
        <v>0.10072506011733974</v>
      </c>
      <c r="J14" s="29">
        <f t="shared" si="6"/>
        <v>1210381.42</v>
      </c>
      <c r="K14" s="28">
        <f t="shared" si="7"/>
        <v>1190164.2199999997</v>
      </c>
      <c r="L14" s="23">
        <f t="shared" si="1"/>
        <v>1.8824498213458562E-2</v>
      </c>
      <c r="M14" s="23">
        <f t="shared" si="4"/>
        <v>1.8887250663929215E-2</v>
      </c>
      <c r="N14" s="83">
        <f t="shared" si="2"/>
        <v>98.329683547191252</v>
      </c>
      <c r="O14" s="87"/>
      <c r="P14" s="88"/>
    </row>
    <row r="15" spans="1:17" ht="14.25" customHeight="1" x14ac:dyDescent="0.2">
      <c r="A15" s="42" t="s">
        <v>5</v>
      </c>
      <c r="B15" s="48"/>
      <c r="C15" s="48"/>
      <c r="D15" s="48"/>
      <c r="E15" s="48"/>
      <c r="F15" s="43">
        <v>4006104.1399999382</v>
      </c>
      <c r="G15" s="29">
        <v>4227620.51</v>
      </c>
      <c r="H15" s="24">
        <f>F15/$F$16</f>
        <v>0.38642833080043631</v>
      </c>
      <c r="I15" s="24">
        <f t="shared" si="5"/>
        <v>0.35778871761331271</v>
      </c>
      <c r="J15" s="29">
        <f t="shared" si="6"/>
        <v>4006104.1399999382</v>
      </c>
      <c r="K15" s="28">
        <f t="shared" si="7"/>
        <v>4227620.51</v>
      </c>
      <c r="L15" s="23">
        <f t="shared" si="1"/>
        <v>6.2305070930746602E-2</v>
      </c>
      <c r="M15" s="23">
        <f t="shared" si="4"/>
        <v>6.709000904458233E-2</v>
      </c>
      <c r="N15" s="82">
        <f>K15/J15*100</f>
        <v>105.52947108359656</v>
      </c>
      <c r="O15" s="87"/>
      <c r="P15" s="88"/>
    </row>
    <row r="16" spans="1:17" s="12" customFormat="1" ht="18.2" customHeight="1" x14ac:dyDescent="0.2">
      <c r="A16" s="31" t="s">
        <v>51</v>
      </c>
      <c r="B16" s="46">
        <f>SUM(B7:B15)</f>
        <v>53931199.433917038</v>
      </c>
      <c r="C16" s="46">
        <f>SUM(C7:C15)</f>
        <v>51198189.871100761</v>
      </c>
      <c r="D16" s="47">
        <f>B16/B16</f>
        <v>1</v>
      </c>
      <c r="E16" s="47">
        <f>C16/C16</f>
        <v>1</v>
      </c>
      <c r="F16" s="37">
        <f>SUM(F7:F15)</f>
        <v>10367004.229999937</v>
      </c>
      <c r="G16" s="37">
        <f>SUM(G7:G15)</f>
        <v>11815969.318990894</v>
      </c>
      <c r="H16" s="32">
        <f>SUM(H7:H15)</f>
        <v>1</v>
      </c>
      <c r="I16" s="32">
        <f t="shared" si="5"/>
        <v>1</v>
      </c>
      <c r="J16" s="37">
        <f>SUM(J7:J15)</f>
        <v>64298203.663916975</v>
      </c>
      <c r="K16" s="37">
        <f>SUM(K7:K15)</f>
        <v>63014159.190091655</v>
      </c>
      <c r="L16" s="36">
        <f>J16/J16</f>
        <v>1</v>
      </c>
      <c r="M16" s="36">
        <f t="shared" si="4"/>
        <v>1</v>
      </c>
      <c r="N16" s="84">
        <f>K16/J16*100</f>
        <v>98.00298546358006</v>
      </c>
      <c r="O16" s="87"/>
      <c r="P16" s="88"/>
      <c r="Q16" s="2"/>
    </row>
    <row r="17" spans="1:16" ht="21" customHeight="1" x14ac:dyDescent="0.2">
      <c r="A17" s="2" t="s">
        <v>54</v>
      </c>
      <c r="B17" s="89"/>
      <c r="C17" s="90"/>
      <c r="D17" s="91"/>
      <c r="E17" s="91"/>
      <c r="F17" s="89"/>
      <c r="G17" s="90"/>
      <c r="H17" s="91"/>
      <c r="I17" s="92"/>
      <c r="J17" s="92"/>
      <c r="K17" s="90"/>
      <c r="L17" s="93"/>
      <c r="M17" s="94"/>
      <c r="N17" s="94"/>
      <c r="O17" s="87"/>
      <c r="P17" s="87"/>
    </row>
    <row r="18" spans="1:16" ht="12" x14ac:dyDescent="0.2">
      <c r="A18" s="8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  <row r="19" spans="1:16" x14ac:dyDescent="0.2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0" spans="1:16" x14ac:dyDescent="0.2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spans="1:16" x14ac:dyDescent="0.2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</row>
    <row r="22" spans="1:16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</sheetData>
  <mergeCells count="7">
    <mergeCell ref="M4:N4"/>
    <mergeCell ref="A2:F2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2020-09-21T06:16:54Z</cp:lastPrinted>
  <dcterms:created xsi:type="dcterms:W3CDTF">2018-02-21T07:14:25Z</dcterms:created>
  <dcterms:modified xsi:type="dcterms:W3CDTF">2020-09-23T10:08:35Z</dcterms:modified>
</cp:coreProperties>
</file>