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ica.marojevic\Desktop\MJESECNI IZVJESTAJI\2020\2020 09\"/>
    </mc:Choice>
  </mc:AlternateContent>
  <xr:revisionPtr revIDLastSave="0" documentId="13_ncr:1_{E2040FAE-3822-4715-A197-3AC3E18427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81029"/>
</workbook>
</file>

<file path=xl/calcChain.xml><?xml version="1.0" encoding="utf-8"?>
<calcChain xmlns="http://schemas.openxmlformats.org/spreadsheetml/2006/main"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<sst xmlns="http://schemas.openxmlformats.org/spreadsheetml/2006/main" count="88" uniqueCount="77">
  <si>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</si>
  <si>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</si>
  <si>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</si>
  <si>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</si>
  <si>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</si>
  <si>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</si>
  <si>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</si>
  <si>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</si>
  <si>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</si>
  <si>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</si>
  <si>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</si>
  <si>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</si>
  <si>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</si>
  <si>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</si>
  <si>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</si>
  <si>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</si>
  <si>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</si>
  <si>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</si>
  <si>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</si>
  <si>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</si>
  <si>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</si>
  <si>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</si>
  <si>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</si>
  <si>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</si>
  <si>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</si>
  <si>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</si>
  <si>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</si>
  <si>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</si>
  <si>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</si>
  <si>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</si>
  <si>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</si>
  <si>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</si>
  <si>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</si>
  <si>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</si>
  <si>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</si>
  <si>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</si>
  <si>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</si>
  <si>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</si>
  <si>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</si>
  <si>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</si>
  <si>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</si>
  <si>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</si>
  <si>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</si>
  <si>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</si>
  <si>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</si>
  <si>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</si>
  <si>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</si>
  <si>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</si>
  <si>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</si>
  <si>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</si>
  <si>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</si>
  <si>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</si>
  <si>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</si>
  <si>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</si>
  <si>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</si>
  <si>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</si>
  <si>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</si>
  <si>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</si>
  <si>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</si>
  <si>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</si>
  <si>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</si>
  <si>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za period od 1. januara do 30. septembra 2020. godine</t>
  </si>
  <si>
    <t>for the period 1 January - 30 September 2020</t>
  </si>
  <si>
    <t>Oktobar, 2020. godine                                                                                     verzija 01</t>
  </si>
  <si>
    <t>October 2020                                                                                           version 01</t>
  </si>
  <si>
    <t>Tablela 1: Podaci o osiguranju za period od 1. januara do 30. septembra 2020. godine</t>
  </si>
  <si>
    <t>Table 1: Insurance data for the period 1 January - 30 September 2020</t>
  </si>
  <si>
    <t>Tablela 2: Bruto fakturisana premija za period od 1. januara do 30. septembra 2020. godine</t>
  </si>
  <si>
    <t>Table 2: Gross Written Premium for the period 1 January - 30 September 2020</t>
  </si>
  <si>
    <r>
      <t xml:space="preserve">BFP/ </t>
    </r>
    <r>
      <rPr>
        <sz val="9"/>
        <color theme="0"/>
        <rFont val="Arial"/>
        <family val="2"/>
        <charset val="238"/>
      </rPr>
      <t>GWP 
IX 2019</t>
    </r>
  </si>
  <si>
    <r>
      <t xml:space="preserve">BFP/ </t>
    </r>
    <r>
      <rPr>
        <sz val="9"/>
        <color theme="0"/>
        <rFont val="Arial"/>
        <family val="2"/>
        <charset val="238"/>
      </rPr>
      <t>GWP
IX 2020</t>
    </r>
  </si>
  <si>
    <r>
      <t xml:space="preserve">Učešće/ 
</t>
    </r>
    <r>
      <rPr>
        <sz val="9"/>
        <color theme="0"/>
        <rFont val="Arial"/>
        <family val="2"/>
        <charset val="238"/>
      </rPr>
      <t>Share IX 2019</t>
    </r>
  </si>
  <si>
    <r>
      <t xml:space="preserve">Učešće/
  </t>
    </r>
    <r>
      <rPr>
        <sz val="9"/>
        <color theme="0"/>
        <rFont val="Arial"/>
        <family val="2"/>
        <charset val="238"/>
      </rPr>
      <t>Share IX 2020</t>
    </r>
  </si>
  <si>
    <r>
      <t xml:space="preserve">BFP/ </t>
    </r>
    <r>
      <rPr>
        <sz val="9"/>
        <color theme="0"/>
        <rFont val="Arial"/>
        <family val="2"/>
        <charset val="238"/>
      </rPr>
      <t>GWP 
IX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</si>
  <si>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 
</t>
    </r>
    <r>
      <rPr>
        <sz val="9"/>
        <color theme="0"/>
        <rFont val="Arial"/>
        <family val="2"/>
        <charset val="238"/>
      </rPr>
      <t>Share IX 2020</t>
    </r>
  </si>
  <si>
    <r>
      <t xml:space="preserve">BFP/ </t>
    </r>
    <r>
      <rPr>
        <sz val="9"/>
        <color theme="0"/>
        <rFont val="Arial"/>
        <family val="2"/>
        <charset val="238"/>
      </rPr>
      <t>GWP
IX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</si>
  <si>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IX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</si>
</sst>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-* #,##0.00_-;\-* #,##0.00_-;_-* &quot;-&quot;??_-;_-@_-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  <numFmt numFmtId="175" formatCode="_-* #,##0_-;\-* #,##0_-;_-* &quot;-&quot;??_-;_-@_-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172" fontId="56" fillId="3" borderId="11" xfId="6" applyNumberFormat="1" applyFont="1" applyFill="1" applyBorder="1" applyAlignment="1">
      <alignment horizontal="center" vertical="center"/>
    </xf>
    <xf numFmtId="172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172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2" fontId="56" fillId="3" borderId="12" xfId="6" applyNumberFormat="1" applyFont="1" applyFill="1" applyBorder="1" applyAlignment="1">
      <alignment horizontal="center" vertical="center"/>
    </xf>
    <xf numFmtId="172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2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3" fontId="46" fillId="37" borderId="12" xfId="3" applyNumberFormat="1" applyFont="1" applyFill="1" applyBorder="1" applyAlignment="1">
      <alignment horizontal="center" vertical="center" wrapText="1"/>
    </xf>
    <xf numFmtId="173" fontId="56" fillId="3" borderId="12" xfId="6" applyNumberFormat="1" applyFont="1" applyFill="1" applyBorder="1" applyAlignment="1">
      <alignment horizontal="center" vertical="center"/>
    </xf>
    <xf numFmtId="173" fontId="57" fillId="3" borderId="12" xfId="6" applyNumberFormat="1" applyFont="1" applyFill="1" applyBorder="1" applyAlignment="1">
      <alignment horizontal="center" vertical="center"/>
    </xf>
    <xf numFmtId="173" fontId="46" fillId="37" borderId="12" xfId="6" applyNumberFormat="1" applyFont="1" applyFill="1" applyBorder="1" applyAlignment="1">
      <alignment horizontal="center" vertical="center"/>
    </xf>
    <xf numFmtId="175" fontId="56" fillId="3" borderId="14" xfId="97" applyNumberFormat="1" applyFont="1" applyFill="1" applyBorder="1" applyAlignment="1">
      <alignment horizontal="right"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C000000}"/>
    <cellStyle name="Percent 3" xfId="64" xr:uid="{00000000-0005-0000-0000-00005D000000}"/>
    <cellStyle name="Style 1" xfId="65" xr:uid="{00000000-0005-0000-0000-00005E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1F6-43FA-B490-E17BDB905A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1F6-43FA-B490-E17BDB905A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A1F6-43FA-B490-E17BDB905A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A1F6-43FA-B490-E17BDB905A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A1F6-43FA-B490-E17BDB905A5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A1F6-43FA-B490-E17BDB905A5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A1F6-43FA-B490-E17BDB905A5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A1F6-43FA-B490-E17BDB905A5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A1F6-43FA-B490-E17BDB905A5D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F6-43FA-B490-E17BDB905A5D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1F6-43FA-B490-E17BDB905A5D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1F6-43FA-B490-E17BDB905A5D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1F6-43FA-B490-E17BDB905A5D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1F6-43FA-B490-E17BDB905A5D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1F6-43FA-B490-E17BDB905A5D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1F6-43FA-B490-E17BDB905A5D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1F6-43FA-B490-E17BDB905A5D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1F6-43FA-B490-E17BDB905A5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0.37943539000676757</c:v>
                </c:pt>
                <c:pt idx="1">
                  <c:v>0.1843170997749945</c:v>
                </c:pt>
                <c:pt idx="2">
                  <c:v>0.11205340200348572</c:v>
                </c:pt>
                <c:pt idx="3">
                  <c:v>0.10323998840070422</c:v>
                </c:pt>
                <c:pt idx="4">
                  <c:v>6.2422494525170534E-2</c:v>
                </c:pt>
                <c:pt idx="5">
                  <c:v>4.0464277634615672E-2</c:v>
                </c:pt>
                <c:pt idx="6">
                  <c:v>2.936709662118326E-2</c:v>
                </c:pt>
                <c:pt idx="7">
                  <c:v>8.8700251041290132E-2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1F6-43FA-B490-E17BDB905A5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37</xdr:row>
      <xdr:rowOff>95250</xdr:rowOff>
    </xdr:from>
    <xdr:to>
      <xdr:col>6</xdr:col>
      <xdr:colOff>188121</xdr:colOff>
      <xdr:row>64</xdr:row>
      <xdr:rowOff>81494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15FB88-237B-4207-9872-9CAE43376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ar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0.37943539000676757</v>
          </cell>
        </row>
        <row r="47">
          <cell r="G47">
            <v>20</v>
          </cell>
          <cell r="I47">
            <v>0.1843170997749945</v>
          </cell>
        </row>
        <row r="48">
          <cell r="G48">
            <v>9</v>
          </cell>
          <cell r="I48">
            <v>0.11205340200348572</v>
          </cell>
        </row>
        <row r="49">
          <cell r="G49">
            <v>1</v>
          </cell>
          <cell r="I49">
            <v>0.10323998840070422</v>
          </cell>
        </row>
        <row r="50">
          <cell r="G50">
            <v>3</v>
          </cell>
          <cell r="I50">
            <v>6.2422494525170534E-2</v>
          </cell>
        </row>
        <row r="51">
          <cell r="G51">
            <v>8</v>
          </cell>
          <cell r="I51">
            <v>4.0464277634615672E-2</v>
          </cell>
        </row>
        <row r="52">
          <cell r="G52">
            <v>2</v>
          </cell>
          <cell r="I52">
            <v>2.936709662118326E-2</v>
          </cell>
        </row>
        <row r="53">
          <cell r="G53" t="str">
            <v>Ostalo (manje od 3%)/
Others (less than 3%)</v>
          </cell>
          <cell r="I53">
            <v>8.8700251041290132E-2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workbookViewId="0">
      <selection activeCell="A29" sqref="A29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7</v>
      </c>
    </row>
    <row r="8" spans="1:1" ht="15.75" customHeight="1" x14ac:dyDescent="0.25">
      <c r="A8" s="22"/>
    </row>
    <row r="9" spans="1:1" ht="15.75" customHeight="1" x14ac:dyDescent="0.25">
      <c r="A9" s="21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42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43</v>
      </c>
    </row>
    <row r="17" spans="1:1" x14ac:dyDescent="0.25">
      <c r="A17" s="20" t="s">
        <v>62</v>
      </c>
    </row>
    <row r="22" spans="1:1" x14ac:dyDescent="0.25">
      <c r="A22" s="62" t="s">
        <v>63</v>
      </c>
    </row>
    <row r="23" spans="1:1" x14ac:dyDescent="0.25">
      <c r="A23" s="63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4" sqref="A14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1" t="s">
        <v>53</v>
      </c>
    </row>
    <row r="5" spans="1:1" s="4" customFormat="1" x14ac:dyDescent="0.2">
      <c r="A5" s="1" t="s">
        <v>65</v>
      </c>
    </row>
    <row r="6" spans="1:1" s="5" customFormat="1" x14ac:dyDescent="0.2">
      <c r="A6" s="59" t="s">
        <v>66</v>
      </c>
    </row>
    <row r="7" spans="1:1" s="4" customFormat="1" x14ac:dyDescent="0.2">
      <c r="A7" s="1" t="s">
        <v>10</v>
      </c>
    </row>
    <row r="8" spans="1:1" s="5" customFormat="1" x14ac:dyDescent="0.2">
      <c r="A8" s="6" t="s">
        <v>9</v>
      </c>
    </row>
    <row r="9" spans="1:1" s="4" customFormat="1" x14ac:dyDescent="0.2">
      <c r="A9" s="61" t="s">
        <v>67</v>
      </c>
    </row>
    <row r="10" spans="1:1" s="5" customFormat="1" x14ac:dyDescent="0.2">
      <c r="A10" s="60" t="s">
        <v>68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zoomScaleNormal="100" workbookViewId="0">
      <selection activeCell="K11" sqref="K11"/>
    </sheetView>
  </sheetViews>
  <sheetFormatPr defaultColWidth="9.140625" defaultRowHeight="11.25" x14ac:dyDescent="0.25"/>
  <cols>
    <col min="1" max="1" width="5" style="76" customWidth="1"/>
    <col min="2" max="2" width="37.42578125" style="76" customWidth="1"/>
    <col min="3" max="3" width="13.42578125" style="76" bestFit="1" customWidth="1"/>
    <col min="4" max="4" width="22.140625" style="76" customWidth="1"/>
    <col min="5" max="5" width="15.28515625" style="76" customWidth="1"/>
    <col min="6" max="6" width="7" style="76" bestFit="1" customWidth="1"/>
    <col min="7" max="7" width="10.28515625" style="76" customWidth="1"/>
    <col min="8" max="8" width="10" style="76" bestFit="1" customWidth="1"/>
    <col min="9" max="16384" width="9.140625" style="76"/>
  </cols>
  <sheetData>
    <row r="2" spans="1:11" s="71" customFormat="1" ht="15" x14ac:dyDescent="0.25">
      <c r="A2" s="69" t="s">
        <v>65</v>
      </c>
      <c r="B2" s="69"/>
      <c r="C2" s="69"/>
      <c r="D2" s="69"/>
      <c r="E2" s="70"/>
      <c r="F2" s="70"/>
      <c r="G2" s="70"/>
    </row>
    <row r="3" spans="1:11" s="73" customFormat="1" ht="14.25" x14ac:dyDescent="0.25">
      <c r="A3" s="95" t="s">
        <v>66</v>
      </c>
      <c r="B3" s="95"/>
      <c r="C3" s="95"/>
      <c r="D3" s="95"/>
      <c r="E3" s="72"/>
      <c r="F3" s="72"/>
      <c r="G3" s="72"/>
    </row>
    <row r="5" spans="1:11" s="74" customFormat="1" ht="16.5" customHeight="1" x14ac:dyDescent="0.25">
      <c r="A5" s="98" t="s">
        <v>11</v>
      </c>
      <c r="B5" s="98" t="s">
        <v>48</v>
      </c>
      <c r="C5" s="94" t="s">
        <v>50</v>
      </c>
      <c r="D5" s="94"/>
      <c r="E5" s="93" t="s">
        <v>40</v>
      </c>
      <c r="F5" s="93"/>
      <c r="G5" s="93"/>
    </row>
    <row r="6" spans="1:11" s="10" customFormat="1" ht="23.25" customHeight="1" x14ac:dyDescent="0.25">
      <c r="A6" s="98"/>
      <c r="B6" s="98"/>
      <c r="C6" s="92" t="s">
        <v>60</v>
      </c>
      <c r="D6" s="92" t="s">
        <v>49</v>
      </c>
      <c r="E6" s="92" t="s">
        <v>44</v>
      </c>
      <c r="F6" s="91" t="s">
        <v>47</v>
      </c>
      <c r="G6" s="91"/>
    </row>
    <row r="7" spans="1:11" ht="27" customHeight="1" x14ac:dyDescent="0.25">
      <c r="A7" s="98"/>
      <c r="B7" s="98"/>
      <c r="C7" s="92"/>
      <c r="D7" s="92"/>
      <c r="E7" s="92"/>
      <c r="F7" s="89" t="s">
        <v>46</v>
      </c>
      <c r="G7" s="89" t="s">
        <v>45</v>
      </c>
      <c r="H7" s="67"/>
      <c r="I7" s="75"/>
      <c r="J7" s="75"/>
      <c r="K7" s="75"/>
    </row>
    <row r="8" spans="1:11" s="11" customFormat="1" ht="22.5" x14ac:dyDescent="0.25">
      <c r="A8" s="33">
        <v>1</v>
      </c>
      <c r="B8" s="25" t="s">
        <v>12</v>
      </c>
      <c r="C8" s="39">
        <v>21119</v>
      </c>
      <c r="D8" s="39">
        <v>7394700.270000007</v>
      </c>
      <c r="E8" s="66">
        <v>8049</v>
      </c>
      <c r="F8" s="39">
        <v>7512</v>
      </c>
      <c r="G8" s="39">
        <v>5196043.2399999993</v>
      </c>
      <c r="H8" s="90"/>
      <c r="I8" s="78"/>
      <c r="J8" s="68"/>
      <c r="K8" s="68"/>
    </row>
    <row r="9" spans="1:11" s="11" customFormat="1" ht="22.5" x14ac:dyDescent="0.25">
      <c r="A9" s="33">
        <v>2</v>
      </c>
      <c r="B9" s="25" t="s">
        <v>13</v>
      </c>
      <c r="C9" s="39">
        <v>17321</v>
      </c>
      <c r="D9" s="39">
        <v>2103457.0100000016</v>
      </c>
      <c r="E9" s="66">
        <v>12187</v>
      </c>
      <c r="F9" s="39">
        <v>11025</v>
      </c>
      <c r="G9" s="39">
        <v>945353.63999999908</v>
      </c>
      <c r="H9" s="90"/>
      <c r="I9" s="68"/>
      <c r="J9" s="68"/>
      <c r="K9" s="68"/>
    </row>
    <row r="10" spans="1:11" s="11" customFormat="1" ht="22.5" x14ac:dyDescent="0.25">
      <c r="A10" s="33">
        <v>3</v>
      </c>
      <c r="B10" s="25" t="s">
        <v>14</v>
      </c>
      <c r="C10" s="39">
        <v>11089</v>
      </c>
      <c r="D10" s="39">
        <v>4471093.4616513755</v>
      </c>
      <c r="E10" s="66">
        <v>2980</v>
      </c>
      <c r="F10" s="39">
        <v>2710</v>
      </c>
      <c r="G10" s="39">
        <v>2364405.2299999958</v>
      </c>
      <c r="H10" s="90"/>
      <c r="I10" s="68"/>
      <c r="J10" s="68"/>
      <c r="K10" s="68"/>
    </row>
    <row r="11" spans="1:11" s="11" customFormat="1" ht="22.5" x14ac:dyDescent="0.25">
      <c r="A11" s="33">
        <v>4</v>
      </c>
      <c r="B11" s="25" t="s">
        <v>15</v>
      </c>
      <c r="C11" s="39">
        <v>1</v>
      </c>
      <c r="D11" s="39">
        <v>90907.009174311926</v>
      </c>
      <c r="E11" s="66">
        <v>1</v>
      </c>
      <c r="F11" s="39">
        <v>1</v>
      </c>
      <c r="G11" s="39">
        <v>20189.599999999999</v>
      </c>
      <c r="H11" s="90"/>
      <c r="I11" s="68"/>
      <c r="J11" s="68"/>
      <c r="K11" s="68"/>
    </row>
    <row r="12" spans="1:11" s="11" customFormat="1" ht="22.5" x14ac:dyDescent="0.25">
      <c r="A12" s="33">
        <v>5</v>
      </c>
      <c r="B12" s="25" t="s">
        <v>16</v>
      </c>
      <c r="C12" s="39">
        <v>10</v>
      </c>
      <c r="D12" s="39">
        <v>446716.87</v>
      </c>
      <c r="E12" s="66">
        <v>0</v>
      </c>
      <c r="F12" s="40">
        <v>0</v>
      </c>
      <c r="G12" s="40">
        <v>0</v>
      </c>
      <c r="H12" s="90"/>
      <c r="I12" s="68"/>
      <c r="J12" s="68"/>
      <c r="K12" s="68"/>
    </row>
    <row r="13" spans="1:11" s="11" customFormat="1" ht="22.5" x14ac:dyDescent="0.25">
      <c r="A13" s="33">
        <v>6</v>
      </c>
      <c r="B13" s="25" t="s">
        <v>17</v>
      </c>
      <c r="C13" s="39">
        <v>34</v>
      </c>
      <c r="D13" s="39">
        <v>340801.7019266056</v>
      </c>
      <c r="E13" s="66">
        <v>3</v>
      </c>
      <c r="F13" s="39">
        <v>2</v>
      </c>
      <c r="G13" s="39">
        <v>436455.84</v>
      </c>
      <c r="H13" s="90"/>
      <c r="I13" s="68"/>
      <c r="J13" s="68"/>
      <c r="K13" s="68"/>
    </row>
    <row r="14" spans="1:11" s="11" customFormat="1" ht="22.5" x14ac:dyDescent="0.25">
      <c r="A14" s="33">
        <v>7</v>
      </c>
      <c r="B14" s="25" t="s">
        <v>18</v>
      </c>
      <c r="C14" s="39">
        <v>191</v>
      </c>
      <c r="D14" s="39">
        <v>366599.83440366975</v>
      </c>
      <c r="E14" s="66">
        <v>127</v>
      </c>
      <c r="F14" s="39">
        <v>127</v>
      </c>
      <c r="G14" s="39">
        <v>19326.170000000002</v>
      </c>
      <c r="H14" s="90"/>
      <c r="I14" s="68"/>
      <c r="J14" s="68"/>
      <c r="K14" s="68"/>
    </row>
    <row r="15" spans="1:11" s="11" customFormat="1" ht="38.25" customHeight="1" x14ac:dyDescent="0.25">
      <c r="A15" s="33">
        <v>8</v>
      </c>
      <c r="B15" s="25" t="s">
        <v>19</v>
      </c>
      <c r="C15" s="39">
        <v>9420</v>
      </c>
      <c r="D15" s="39">
        <v>2898307.2294495408</v>
      </c>
      <c r="E15" s="66">
        <v>343</v>
      </c>
      <c r="F15" s="39">
        <v>258</v>
      </c>
      <c r="G15" s="39">
        <v>445366.78999999992</v>
      </c>
      <c r="H15" s="90"/>
      <c r="I15" s="68"/>
      <c r="J15" s="68"/>
      <c r="K15" s="68"/>
    </row>
    <row r="16" spans="1:11" s="11" customFormat="1" ht="22.5" x14ac:dyDescent="0.25">
      <c r="A16" s="33">
        <v>9</v>
      </c>
      <c r="B16" s="25" t="s">
        <v>20</v>
      </c>
      <c r="C16" s="39">
        <v>13002</v>
      </c>
      <c r="D16" s="39">
        <v>8025972.6379816523</v>
      </c>
      <c r="E16" s="66">
        <v>1449</v>
      </c>
      <c r="F16" s="39">
        <v>1082</v>
      </c>
      <c r="G16" s="39">
        <v>794037.4700000002</v>
      </c>
      <c r="H16" s="90"/>
      <c r="I16" s="68"/>
      <c r="J16" s="68"/>
      <c r="K16" s="68"/>
    </row>
    <row r="17" spans="1:11" s="11" customFormat="1" ht="33.75" x14ac:dyDescent="0.25">
      <c r="A17" s="33">
        <v>10</v>
      </c>
      <c r="B17" s="25" t="s">
        <v>21</v>
      </c>
      <c r="C17" s="39">
        <v>211897</v>
      </c>
      <c r="D17" s="39">
        <v>27177560.017155748</v>
      </c>
      <c r="E17" s="66">
        <v>9614</v>
      </c>
      <c r="F17" s="39">
        <v>8175</v>
      </c>
      <c r="G17" s="39">
        <v>9111273.7100000028</v>
      </c>
      <c r="H17" s="90"/>
      <c r="I17" s="68"/>
      <c r="J17" s="68"/>
      <c r="K17" s="68"/>
    </row>
    <row r="18" spans="1:11" s="11" customFormat="1" ht="33.75" x14ac:dyDescent="0.25">
      <c r="A18" s="33">
        <v>11</v>
      </c>
      <c r="B18" s="25" t="s">
        <v>59</v>
      </c>
      <c r="C18" s="39">
        <v>14</v>
      </c>
      <c r="D18" s="39">
        <v>734472.77018348628</v>
      </c>
      <c r="E18" s="66">
        <v>57</v>
      </c>
      <c r="F18" s="39">
        <v>39</v>
      </c>
      <c r="G18" s="39">
        <v>3713</v>
      </c>
      <c r="H18" s="90"/>
      <c r="I18" s="68"/>
      <c r="J18" s="68"/>
      <c r="K18" s="68"/>
    </row>
    <row r="19" spans="1:11" s="11" customFormat="1" ht="33.75" x14ac:dyDescent="0.25">
      <c r="A19" s="33">
        <v>12</v>
      </c>
      <c r="B19" s="25" t="s">
        <v>22</v>
      </c>
      <c r="C19" s="39">
        <v>1970</v>
      </c>
      <c r="D19" s="39">
        <v>195904.02577981647</v>
      </c>
      <c r="E19" s="66">
        <v>17</v>
      </c>
      <c r="F19" s="39">
        <v>12</v>
      </c>
      <c r="G19" s="39">
        <v>35844.000000000007</v>
      </c>
      <c r="H19" s="90"/>
      <c r="I19" s="68"/>
      <c r="J19" s="68"/>
      <c r="K19" s="68"/>
    </row>
    <row r="20" spans="1:11" s="11" customFormat="1" ht="22.5" x14ac:dyDescent="0.25">
      <c r="A20" s="33">
        <v>13</v>
      </c>
      <c r="B20" s="25" t="s">
        <v>23</v>
      </c>
      <c r="C20" s="39">
        <v>1954</v>
      </c>
      <c r="D20" s="39">
        <v>1802498.1905504589</v>
      </c>
      <c r="E20" s="66">
        <v>598</v>
      </c>
      <c r="F20" s="39">
        <v>320</v>
      </c>
      <c r="G20" s="39">
        <v>268885.08999999997</v>
      </c>
      <c r="H20" s="90"/>
      <c r="I20" s="68"/>
      <c r="J20" s="68"/>
      <c r="K20" s="68"/>
    </row>
    <row r="21" spans="1:11" s="11" customFormat="1" ht="22.5" x14ac:dyDescent="0.25">
      <c r="A21" s="33">
        <v>14</v>
      </c>
      <c r="B21" s="25" t="s">
        <v>24</v>
      </c>
      <c r="C21" s="39">
        <v>555</v>
      </c>
      <c r="D21" s="39">
        <v>372807.26614678896</v>
      </c>
      <c r="E21" s="66">
        <v>50</v>
      </c>
      <c r="F21" s="39">
        <v>44</v>
      </c>
      <c r="G21" s="39">
        <v>84430.8</v>
      </c>
      <c r="H21" s="90"/>
      <c r="I21" s="68"/>
      <c r="J21" s="68"/>
      <c r="K21" s="68"/>
    </row>
    <row r="22" spans="1:11" s="11" customFormat="1" ht="22.5" x14ac:dyDescent="0.25">
      <c r="A22" s="33">
        <v>15</v>
      </c>
      <c r="B22" s="25" t="s">
        <v>57</v>
      </c>
      <c r="C22" s="39">
        <v>156</v>
      </c>
      <c r="D22" s="39">
        <v>50197.649908256877</v>
      </c>
      <c r="E22" s="66">
        <v>13</v>
      </c>
      <c r="F22" s="39">
        <v>13</v>
      </c>
      <c r="G22" s="39">
        <v>14107.369999999999</v>
      </c>
      <c r="H22" s="90"/>
      <c r="I22" s="68"/>
      <c r="J22" s="68"/>
      <c r="K22" s="68"/>
    </row>
    <row r="23" spans="1:11" s="11" customFormat="1" ht="22.5" x14ac:dyDescent="0.25">
      <c r="A23" s="33">
        <v>16</v>
      </c>
      <c r="B23" s="25" t="s">
        <v>25</v>
      </c>
      <c r="C23" s="39">
        <v>759</v>
      </c>
      <c r="D23" s="39">
        <v>206503.16357798167</v>
      </c>
      <c r="E23" s="66">
        <v>95</v>
      </c>
      <c r="F23" s="39">
        <v>93</v>
      </c>
      <c r="G23" s="39">
        <v>17472.539999999997</v>
      </c>
      <c r="H23" s="90"/>
      <c r="I23" s="68"/>
      <c r="J23" s="68"/>
      <c r="K23" s="68"/>
    </row>
    <row r="24" spans="1:11" s="11" customFormat="1" ht="22.5" x14ac:dyDescent="0.25">
      <c r="A24" s="33">
        <v>17</v>
      </c>
      <c r="B24" s="25" t="s">
        <v>26</v>
      </c>
      <c r="C24" s="39">
        <v>1268</v>
      </c>
      <c r="D24" s="39">
        <v>4180.2183486238609</v>
      </c>
      <c r="E24" s="66">
        <v>0</v>
      </c>
      <c r="F24" s="39">
        <v>0</v>
      </c>
      <c r="G24" s="39">
        <v>0</v>
      </c>
      <c r="H24" s="90"/>
      <c r="I24" s="68"/>
      <c r="J24" s="68"/>
      <c r="K24" s="68"/>
    </row>
    <row r="25" spans="1:11" s="11" customFormat="1" ht="22.5" x14ac:dyDescent="0.25">
      <c r="A25" s="33">
        <v>18</v>
      </c>
      <c r="B25" s="25" t="s">
        <v>27</v>
      </c>
      <c r="C25" s="39">
        <v>36554</v>
      </c>
      <c r="D25" s="39">
        <v>493821.81027523248</v>
      </c>
      <c r="E25" s="66">
        <v>2316</v>
      </c>
      <c r="F25" s="39">
        <v>1994</v>
      </c>
      <c r="G25" s="39">
        <v>311124.67999999988</v>
      </c>
      <c r="H25" s="90"/>
      <c r="I25" s="68"/>
      <c r="J25" s="68"/>
      <c r="K25" s="68"/>
    </row>
    <row r="26" spans="1:11" s="11" customFormat="1" ht="22.5" x14ac:dyDescent="0.25">
      <c r="A26" s="33">
        <v>19</v>
      </c>
      <c r="B26" s="25" t="s">
        <v>28</v>
      </c>
      <c r="C26" s="39">
        <v>16742</v>
      </c>
      <c r="D26" s="39">
        <v>65011.38</v>
      </c>
      <c r="E26" s="66">
        <v>78</v>
      </c>
      <c r="F26" s="39">
        <v>78</v>
      </c>
      <c r="G26" s="39">
        <v>4458.93</v>
      </c>
      <c r="H26" s="90"/>
      <c r="I26" s="68"/>
      <c r="J26" s="68"/>
      <c r="K26" s="68"/>
    </row>
    <row r="27" spans="1:11" s="11" customFormat="1" ht="22.5" x14ac:dyDescent="0.25">
      <c r="A27" s="33">
        <v>20</v>
      </c>
      <c r="B27" s="25" t="s">
        <v>58</v>
      </c>
      <c r="C27" s="39">
        <v>68453</v>
      </c>
      <c r="D27" s="39">
        <v>13201955.25576476</v>
      </c>
      <c r="E27" s="66">
        <v>1651</v>
      </c>
      <c r="F27" s="39">
        <v>1508</v>
      </c>
      <c r="G27" s="39">
        <v>4850981.6600000029</v>
      </c>
      <c r="H27" s="90"/>
      <c r="I27" s="68"/>
      <c r="J27" s="68"/>
      <c r="K27" s="68"/>
    </row>
    <row r="28" spans="1:11" s="11" customFormat="1" ht="22.5" x14ac:dyDescent="0.25">
      <c r="A28" s="33">
        <v>21</v>
      </c>
      <c r="B28" s="25" t="s">
        <v>29</v>
      </c>
      <c r="C28" s="39">
        <v>54</v>
      </c>
      <c r="D28" s="39">
        <v>18173.900000000001</v>
      </c>
      <c r="E28" s="66">
        <v>30</v>
      </c>
      <c r="F28" s="39">
        <v>25</v>
      </c>
      <c r="G28" s="39">
        <v>27766.89</v>
      </c>
      <c r="H28" s="90"/>
      <c r="I28" s="68"/>
      <c r="J28" s="68"/>
      <c r="K28" s="68"/>
    </row>
    <row r="29" spans="1:11" s="11" customFormat="1" ht="45" x14ac:dyDescent="0.25">
      <c r="A29" s="33">
        <v>22</v>
      </c>
      <c r="B29" s="25" t="s">
        <v>30</v>
      </c>
      <c r="C29" s="39">
        <v>46400</v>
      </c>
      <c r="D29" s="39">
        <v>1163376.623099999</v>
      </c>
      <c r="E29" s="66">
        <v>622</v>
      </c>
      <c r="F29" s="39">
        <v>454</v>
      </c>
      <c r="G29" s="39">
        <v>284714.36</v>
      </c>
      <c r="H29" s="90"/>
      <c r="I29" s="68"/>
      <c r="J29" s="68"/>
      <c r="K29" s="68"/>
    </row>
    <row r="30" spans="1:11" s="11" customFormat="1" ht="22.5" x14ac:dyDescent="0.25">
      <c r="A30" s="33">
        <v>23</v>
      </c>
      <c r="B30" s="25" t="s">
        <v>31</v>
      </c>
      <c r="C30" s="39">
        <v>6</v>
      </c>
      <c r="D30" s="39">
        <v>1300</v>
      </c>
      <c r="E30" s="66">
        <v>1</v>
      </c>
      <c r="F30" s="39">
        <v>1</v>
      </c>
      <c r="G30" s="39">
        <v>0</v>
      </c>
      <c r="H30" s="90"/>
      <c r="I30" s="68"/>
      <c r="J30" s="68"/>
      <c r="K30" s="68"/>
    </row>
    <row r="31" spans="1:11" s="11" customFormat="1" ht="22.5" x14ac:dyDescent="0.25">
      <c r="A31" s="34"/>
      <c r="B31" s="26" t="s">
        <v>32</v>
      </c>
      <c r="C31" s="64">
        <f>SUM(C8:C26)</f>
        <v>344056</v>
      </c>
      <c r="D31" s="64">
        <f t="shared" ref="D31:G31" si="0">SUM(D8:D26)</f>
        <v>57241512.516513564</v>
      </c>
      <c r="E31" s="64">
        <f>SUM(E8:E26)</f>
        <v>37977</v>
      </c>
      <c r="F31" s="64">
        <f t="shared" si="0"/>
        <v>33485</v>
      </c>
      <c r="G31" s="64">
        <f t="shared" si="0"/>
        <v>20072488.099999998</v>
      </c>
      <c r="H31" s="90"/>
      <c r="I31" s="68"/>
      <c r="J31" s="68"/>
      <c r="K31" s="68"/>
    </row>
    <row r="32" spans="1:11" s="11" customFormat="1" ht="22.5" x14ac:dyDescent="0.25">
      <c r="A32" s="34"/>
      <c r="B32" s="26" t="s">
        <v>33</v>
      </c>
      <c r="C32" s="64">
        <f>SUM(C27:C30)</f>
        <v>114913</v>
      </c>
      <c r="D32" s="64">
        <f>SUM(D27:D30)</f>
        <v>14384805.77886476</v>
      </c>
      <c r="E32" s="64">
        <f t="shared" ref="E32:F32" si="1">SUM(E27:E30)</f>
        <v>2304</v>
      </c>
      <c r="F32" s="64">
        <f t="shared" si="1"/>
        <v>1988</v>
      </c>
      <c r="G32" s="64">
        <f>SUM(G27:G30)</f>
        <v>5163462.9100000029</v>
      </c>
      <c r="H32" s="90"/>
      <c r="I32" s="68"/>
      <c r="J32" s="68"/>
      <c r="K32" s="68"/>
    </row>
    <row r="33" spans="1:11" s="11" customFormat="1" ht="20.25" customHeight="1" x14ac:dyDescent="0.25">
      <c r="A33" s="34"/>
      <c r="B33" s="35" t="s">
        <v>34</v>
      </c>
      <c r="C33" s="65">
        <f>C31+C32</f>
        <v>458969</v>
      </c>
      <c r="D33" s="65">
        <f t="shared" ref="D33:G33" si="2">D31+D32</f>
        <v>71626318.295378327</v>
      </c>
      <c r="E33" s="65">
        <f t="shared" si="2"/>
        <v>40281</v>
      </c>
      <c r="F33" s="65">
        <f t="shared" si="2"/>
        <v>35473</v>
      </c>
      <c r="G33" s="65">
        <f t="shared" si="2"/>
        <v>25235951.010000002</v>
      </c>
      <c r="H33" s="90"/>
      <c r="I33" s="68"/>
      <c r="J33" s="68"/>
      <c r="K33" s="68"/>
    </row>
    <row r="34" spans="1:11" ht="17.25" customHeight="1" x14ac:dyDescent="0.25">
      <c r="A34" s="76" t="s">
        <v>55</v>
      </c>
      <c r="D34" s="79"/>
      <c r="H34" s="77"/>
      <c r="I34" s="75"/>
      <c r="J34" s="75"/>
      <c r="K34" s="75"/>
    </row>
    <row r="35" spans="1:11" x14ac:dyDescent="0.25">
      <c r="H35" s="75"/>
      <c r="I35" s="75"/>
      <c r="J35" s="75"/>
      <c r="K35" s="75"/>
    </row>
    <row r="36" spans="1:11" ht="15" x14ac:dyDescent="0.25">
      <c r="A36" s="100" t="s">
        <v>10</v>
      </c>
      <c r="B36" s="100"/>
      <c r="C36" s="100"/>
      <c r="H36" s="75"/>
      <c r="I36" s="75"/>
      <c r="J36" s="75"/>
      <c r="K36" s="75"/>
    </row>
    <row r="37" spans="1:11" ht="14.25" x14ac:dyDescent="0.25">
      <c r="A37" s="99" t="s">
        <v>9</v>
      </c>
      <c r="B37" s="99"/>
      <c r="C37" s="99"/>
      <c r="H37" s="75"/>
      <c r="I37" s="75"/>
      <c r="J37" s="75"/>
      <c r="K37" s="75"/>
    </row>
    <row r="38" spans="1:11" x14ac:dyDescent="0.25">
      <c r="H38" s="75"/>
      <c r="I38" s="75"/>
      <c r="J38" s="75"/>
      <c r="K38" s="75"/>
    </row>
    <row r="60" spans="2:4" x14ac:dyDescent="0.25">
      <c r="B60" s="97"/>
      <c r="C60" s="97"/>
      <c r="D60" s="97"/>
    </row>
    <row r="61" spans="2:4" x14ac:dyDescent="0.25">
      <c r="B61" s="88"/>
      <c r="C61" s="88"/>
      <c r="D61" s="88"/>
    </row>
    <row r="62" spans="2:4" x14ac:dyDescent="0.25">
      <c r="B62" s="88"/>
      <c r="C62" s="88"/>
      <c r="D62" s="88"/>
    </row>
    <row r="66" spans="1:2" ht="15.75" customHeight="1" x14ac:dyDescent="0.25">
      <c r="A66" s="76" t="s">
        <v>55</v>
      </c>
    </row>
    <row r="69" spans="1:2" s="80" customFormat="1" ht="12.75" x14ac:dyDescent="0.25">
      <c r="A69" s="96" t="s">
        <v>41</v>
      </c>
      <c r="B69" s="96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22"/>
  <sheetViews>
    <sheetView showGridLines="0" zoomScaleNormal="100" zoomScaleSheetLayoutView="100" workbookViewId="0">
      <selection activeCell="H33" sqref="H33"/>
    </sheetView>
  </sheetViews>
  <sheetFormatPr defaultColWidth="9.140625" defaultRowHeight="11.25" x14ac:dyDescent="0.2"/>
  <cols>
    <col min="1" max="1" width="32.7109375" style="2" customWidth="1"/>
    <col min="2" max="2" width="14" style="2" customWidth="1"/>
    <col min="3" max="3" width="12.140625" style="2" bestFit="1" customWidth="1"/>
    <col min="4" max="4" width="12.7109375" style="2" customWidth="1"/>
    <col min="5" max="5" width="13.42578125" style="2" customWidth="1"/>
    <col min="6" max="6" width="12.28515625" style="2" bestFit="1" customWidth="1"/>
    <col min="7" max="7" width="11.7109375" style="2" customWidth="1"/>
    <col min="8" max="8" width="13.28515625" style="2" customWidth="1"/>
    <col min="9" max="9" width="13" style="2" customWidth="1"/>
    <col min="10" max="10" width="11.140625" style="2" customWidth="1"/>
    <col min="11" max="11" width="11.42578125" style="2" customWidth="1"/>
    <col min="12" max="12" width="13.140625" style="2" customWidth="1"/>
    <col min="13" max="13" width="13.5703125" style="2" customWidth="1"/>
    <col min="14" max="14" width="8.5703125" style="2" customWidth="1"/>
    <col min="15" max="16384" width="9.140625" style="2"/>
  </cols>
  <sheetData>
    <row r="2" spans="1:15" s="13" customFormat="1" ht="15" customHeight="1" x14ac:dyDescent="0.2">
      <c r="A2" s="102" t="s">
        <v>67</v>
      </c>
      <c r="B2" s="102"/>
      <c r="C2" s="102"/>
      <c r="D2" s="102"/>
      <c r="E2" s="102"/>
      <c r="F2" s="102"/>
      <c r="G2" s="15"/>
      <c r="H2" s="15"/>
      <c r="I2" s="15"/>
      <c r="J2" s="15"/>
      <c r="K2" s="15"/>
      <c r="L2" s="15"/>
      <c r="M2" s="15"/>
      <c r="N2" s="15"/>
    </row>
    <row r="3" spans="1:15" s="14" customFormat="1" ht="14.25" customHeight="1" x14ac:dyDescent="0.2">
      <c r="A3" s="103" t="s">
        <v>68</v>
      </c>
      <c r="B3" s="103"/>
      <c r="C3" s="103"/>
      <c r="D3" s="103"/>
      <c r="E3" s="103"/>
      <c r="F3" s="16"/>
      <c r="G3" s="16"/>
      <c r="H3" s="16"/>
      <c r="I3" s="16"/>
      <c r="J3" s="16"/>
      <c r="K3" s="16"/>
      <c r="L3" s="16"/>
      <c r="M3" s="16"/>
      <c r="N3" s="16"/>
    </row>
    <row r="4" spans="1:15" x14ac:dyDescent="0.2">
      <c r="M4" s="101"/>
      <c r="N4" s="101"/>
    </row>
    <row r="5" spans="1:15" s="9" customFormat="1" ht="12.75" x14ac:dyDescent="0.2">
      <c r="A5" s="105" t="s">
        <v>39</v>
      </c>
      <c r="B5" s="104" t="s">
        <v>35</v>
      </c>
      <c r="C5" s="104"/>
      <c r="D5" s="104"/>
      <c r="E5" s="104"/>
      <c r="F5" s="104" t="s">
        <v>36</v>
      </c>
      <c r="G5" s="104"/>
      <c r="H5" s="104"/>
      <c r="I5" s="104"/>
      <c r="J5" s="104" t="s">
        <v>37</v>
      </c>
      <c r="K5" s="104"/>
      <c r="L5" s="104"/>
      <c r="M5" s="104"/>
      <c r="N5" s="104"/>
    </row>
    <row r="6" spans="1:15" s="8" customFormat="1" ht="24" x14ac:dyDescent="0.2">
      <c r="A6" s="105"/>
      <c r="B6" s="38" t="s">
        <v>69</v>
      </c>
      <c r="C6" s="38" t="s">
        <v>70</v>
      </c>
      <c r="D6" s="38" t="s">
        <v>71</v>
      </c>
      <c r="E6" s="38" t="s">
        <v>72</v>
      </c>
      <c r="F6" s="52" t="s">
        <v>73</v>
      </c>
      <c r="G6" s="52" t="s">
        <v>70</v>
      </c>
      <c r="H6" s="52" t="s">
        <v>71</v>
      </c>
      <c r="I6" s="52" t="s">
        <v>74</v>
      </c>
      <c r="J6" s="38" t="s">
        <v>75</v>
      </c>
      <c r="K6" s="38" t="s">
        <v>70</v>
      </c>
      <c r="L6" s="38" t="s">
        <v>76</v>
      </c>
      <c r="M6" s="38" t="s">
        <v>74</v>
      </c>
      <c r="N6" s="81" t="s">
        <v>38</v>
      </c>
    </row>
    <row r="7" spans="1:15" ht="14.25" customHeight="1" x14ac:dyDescent="0.2">
      <c r="A7" s="30" t="s">
        <v>0</v>
      </c>
      <c r="B7" s="28">
        <v>26055526</v>
      </c>
      <c r="C7" s="27">
        <v>25025308.760000002</v>
      </c>
      <c r="D7" s="23">
        <f>B7/$B$16</f>
        <v>0.43000946331792961</v>
      </c>
      <c r="E7" s="49">
        <f>C7/$C$16</f>
        <v>0.43718810977789896</v>
      </c>
      <c r="F7" s="56"/>
      <c r="G7" s="57"/>
      <c r="H7" s="57"/>
      <c r="I7" s="57"/>
      <c r="J7" s="51">
        <f>B7</f>
        <v>26055526</v>
      </c>
      <c r="K7" s="28">
        <f>C7</f>
        <v>25025308.760000002</v>
      </c>
      <c r="L7" s="23">
        <f>J7/$J$16</f>
        <v>0.36024239212599996</v>
      </c>
      <c r="M7" s="23">
        <f>K7/$K$16</f>
        <v>0.34938705874598858</v>
      </c>
      <c r="N7" s="82">
        <f>K7/J7*100</f>
        <v>96.046070073580552</v>
      </c>
    </row>
    <row r="8" spans="1:15" ht="14.25" customHeight="1" x14ac:dyDescent="0.2">
      <c r="A8" s="30" t="s">
        <v>52</v>
      </c>
      <c r="B8" s="28">
        <v>10646655</v>
      </c>
      <c r="C8" s="27">
        <v>9615249.9900000002</v>
      </c>
      <c r="D8" s="23">
        <f>B8/$B$16</f>
        <v>0.17570792478651753</v>
      </c>
      <c r="E8" s="49">
        <f>C8/$C$16</f>
        <v>0.1679768672780228</v>
      </c>
      <c r="F8" s="56"/>
      <c r="G8" s="57"/>
      <c r="H8" s="57"/>
      <c r="I8" s="57"/>
      <c r="J8" s="51">
        <f t="shared" ref="J8:J11" si="0">B8</f>
        <v>10646655</v>
      </c>
      <c r="K8" s="28">
        <f>C8</f>
        <v>9615249.9900000002</v>
      </c>
      <c r="L8" s="23">
        <f t="shared" ref="L8:L15" si="1">J8/$J$16</f>
        <v>0.14720011660252946</v>
      </c>
      <c r="M8" s="23">
        <f>K8/$K$16</f>
        <v>0.13424185672718533</v>
      </c>
      <c r="N8" s="82">
        <f t="shared" ref="N8:N14" si="2">K8/J8*100</f>
        <v>90.31240319142492</v>
      </c>
    </row>
    <row r="9" spans="1:15" ht="14.25" customHeight="1" x14ac:dyDescent="0.2">
      <c r="A9" s="30" t="s">
        <v>1</v>
      </c>
      <c r="B9" s="28">
        <v>5063020</v>
      </c>
      <c r="C9" s="28">
        <v>4888598.42</v>
      </c>
      <c r="D9" s="23">
        <f>B9/$B$16</f>
        <v>8.3557956687112897E-2</v>
      </c>
      <c r="E9" s="49">
        <f>C9/$C$16</f>
        <v>8.5403026320264391E-2</v>
      </c>
      <c r="F9" s="56"/>
      <c r="G9" s="57"/>
      <c r="H9" s="57"/>
      <c r="I9" s="57"/>
      <c r="J9" s="51">
        <f t="shared" si="0"/>
        <v>5063020</v>
      </c>
      <c r="K9" s="28">
        <f t="shared" ref="K9:K10" si="3">C9</f>
        <v>4888598.42</v>
      </c>
      <c r="L9" s="23">
        <f t="shared" si="1"/>
        <v>7.0001059897304721E-2</v>
      </c>
      <c r="M9" s="23">
        <f t="shared" ref="M9:M16" si="4">K9/$K$16</f>
        <v>6.8251426575169527E-2</v>
      </c>
      <c r="N9" s="82">
        <f t="shared" si="2"/>
        <v>96.554989314677798</v>
      </c>
    </row>
    <row r="10" spans="1:15" ht="14.25" customHeight="1" x14ac:dyDescent="0.2">
      <c r="A10" s="30" t="s">
        <v>2</v>
      </c>
      <c r="B10" s="28">
        <v>9148045</v>
      </c>
      <c r="C10" s="27">
        <v>8731722.5800000019</v>
      </c>
      <c r="D10" s="23">
        <f>B10/$B$16</f>
        <v>0.15097549444437502</v>
      </c>
      <c r="E10" s="49">
        <f>C10/$C$16</f>
        <v>0.15254178585627967</v>
      </c>
      <c r="F10" s="56"/>
      <c r="G10" s="57"/>
      <c r="H10" s="57"/>
      <c r="I10" s="57"/>
      <c r="J10" s="51">
        <f t="shared" si="0"/>
        <v>9148045</v>
      </c>
      <c r="K10" s="28">
        <f t="shared" si="3"/>
        <v>8731722.5800000019</v>
      </c>
      <c r="L10" s="23">
        <f t="shared" si="1"/>
        <v>0.1264804101086385</v>
      </c>
      <c r="M10" s="23">
        <f t="shared" si="4"/>
        <v>0.12190662258235153</v>
      </c>
      <c r="N10" s="82">
        <f t="shared" si="2"/>
        <v>95.449055836520273</v>
      </c>
    </row>
    <row r="11" spans="1:15" ht="12" x14ac:dyDescent="0.2">
      <c r="A11" s="30" t="s">
        <v>3</v>
      </c>
      <c r="B11" s="44">
        <v>9679667</v>
      </c>
      <c r="C11" s="85">
        <v>8980633</v>
      </c>
      <c r="D11" s="45">
        <f>B11/$B$16</f>
        <v>0.15974916076406492</v>
      </c>
      <c r="E11" s="50">
        <f>C11/$C$16</f>
        <v>0.15689021076753426</v>
      </c>
      <c r="F11" s="56"/>
      <c r="G11" s="57"/>
      <c r="H11" s="58"/>
      <c r="I11" s="58"/>
      <c r="J11" s="51">
        <f t="shared" si="0"/>
        <v>9679667</v>
      </c>
      <c r="K11" s="28">
        <f>C11</f>
        <v>8980633</v>
      </c>
      <c r="L11" s="23">
        <f t="shared" si="1"/>
        <v>0.13383058914500909</v>
      </c>
      <c r="M11" s="23">
        <f t="shared" si="4"/>
        <v>0.12538174771943009</v>
      </c>
      <c r="N11" s="82">
        <f t="shared" si="2"/>
        <v>92.778325948609591</v>
      </c>
    </row>
    <row r="12" spans="1:15" ht="14.45" customHeight="1" x14ac:dyDescent="0.2">
      <c r="A12" s="42" t="s">
        <v>6</v>
      </c>
      <c r="B12" s="48"/>
      <c r="C12" s="48"/>
      <c r="D12" s="48"/>
      <c r="E12" s="48"/>
      <c r="F12" s="53">
        <v>2520217</v>
      </c>
      <c r="G12" s="54">
        <v>3173726.89</v>
      </c>
      <c r="H12" s="55">
        <f>F12/$F$16</f>
        <v>0.21476347927442441</v>
      </c>
      <c r="I12" s="55">
        <f t="shared" ref="I12:I16" si="5">G12/$G$16</f>
        <v>0.22063049988569258</v>
      </c>
      <c r="J12" s="29">
        <f>F12</f>
        <v>2520217</v>
      </c>
      <c r="K12" s="28">
        <f>G12</f>
        <v>3173726.89</v>
      </c>
      <c r="L12" s="23">
        <f>J12/$J$16</f>
        <v>3.4844393498584952E-2</v>
      </c>
      <c r="M12" s="23">
        <f t="shared" si="4"/>
        <v>4.4309507386879235E-2</v>
      </c>
      <c r="N12" s="82">
        <f t="shared" si="2"/>
        <v>125.93069922153531</v>
      </c>
    </row>
    <row r="13" spans="1:15" ht="14.25" customHeight="1" x14ac:dyDescent="0.2">
      <c r="A13" s="42" t="s">
        <v>56</v>
      </c>
      <c r="B13" s="48"/>
      <c r="C13" s="48"/>
      <c r="D13" s="48"/>
      <c r="E13" s="48"/>
      <c r="F13" s="43">
        <v>3253558</v>
      </c>
      <c r="G13" s="54">
        <v>3914274.99</v>
      </c>
      <c r="H13" s="24">
        <f>F13/$F$16</f>
        <v>0.27725606013336856</v>
      </c>
      <c r="I13" s="24">
        <f t="shared" si="5"/>
        <v>0.27211177195330893</v>
      </c>
      <c r="J13" s="29">
        <f t="shared" ref="J13:J15" si="6">F13</f>
        <v>3253558</v>
      </c>
      <c r="K13" s="28">
        <f t="shared" ref="K13:K15" si="7">G13</f>
        <v>3914274.99</v>
      </c>
      <c r="L13" s="23">
        <f t="shared" si="1"/>
        <v>4.4983529284370778E-2</v>
      </c>
      <c r="M13" s="23">
        <f t="shared" si="4"/>
        <v>5.4648557546072167E-2</v>
      </c>
      <c r="N13" s="82">
        <f t="shared" si="2"/>
        <v>120.30752148878243</v>
      </c>
    </row>
    <row r="14" spans="1:15" ht="14.25" customHeight="1" x14ac:dyDescent="0.2">
      <c r="A14" s="42" t="s">
        <v>4</v>
      </c>
      <c r="B14" s="48"/>
      <c r="C14" s="48"/>
      <c r="D14" s="48"/>
      <c r="E14" s="48"/>
      <c r="F14" s="43">
        <v>1363004</v>
      </c>
      <c r="G14" s="29">
        <v>1343172.04</v>
      </c>
      <c r="H14" s="24">
        <f>F14/$F$16</f>
        <v>0.11615010981393965</v>
      </c>
      <c r="I14" s="24">
        <f t="shared" si="5"/>
        <v>9.3374360456606728E-2</v>
      </c>
      <c r="J14" s="29">
        <f t="shared" si="6"/>
        <v>1363004</v>
      </c>
      <c r="K14" s="28">
        <f t="shared" si="7"/>
        <v>1343172.04</v>
      </c>
      <c r="L14" s="23">
        <f t="shared" si="1"/>
        <v>1.8844824757608288E-2</v>
      </c>
      <c r="M14" s="23">
        <f t="shared" si="4"/>
        <v>1.8752493043983898E-2</v>
      </c>
      <c r="N14" s="83">
        <f t="shared" si="2"/>
        <v>98.544981526099704</v>
      </c>
    </row>
    <row r="15" spans="1:15" ht="14.25" customHeight="1" x14ac:dyDescent="0.2">
      <c r="A15" s="42" t="s">
        <v>5</v>
      </c>
      <c r="B15" s="48"/>
      <c r="C15" s="48"/>
      <c r="D15" s="48"/>
      <c r="E15" s="48"/>
      <c r="F15" s="43">
        <v>4598070</v>
      </c>
      <c r="G15" s="29">
        <v>5953631.8600000003</v>
      </c>
      <c r="H15" s="24">
        <f>F15/$F$16</f>
        <v>0.39183035077826739</v>
      </c>
      <c r="I15" s="24">
        <f t="shared" si="5"/>
        <v>0.41388336770439177</v>
      </c>
      <c r="J15" s="29">
        <f t="shared" si="6"/>
        <v>4598070</v>
      </c>
      <c r="K15" s="28">
        <f t="shared" si="7"/>
        <v>5953631.8600000003</v>
      </c>
      <c r="L15" s="23">
        <f t="shared" si="1"/>
        <v>6.3572684579954242E-2</v>
      </c>
      <c r="M15" s="23">
        <f t="shared" si="4"/>
        <v>8.3120729672939681E-2</v>
      </c>
      <c r="N15" s="82">
        <f>K15/J15*100</f>
        <v>129.48110533332465</v>
      </c>
    </row>
    <row r="16" spans="1:15" s="12" customFormat="1" ht="18.2" customHeight="1" x14ac:dyDescent="0.2">
      <c r="A16" s="31" t="s">
        <v>51</v>
      </c>
      <c r="B16" s="46">
        <f>SUM(B7:B15)</f>
        <v>60592913</v>
      </c>
      <c r="C16" s="46">
        <f>SUM(C7:C15)</f>
        <v>57241512.75</v>
      </c>
      <c r="D16" s="47">
        <f>B16/B16</f>
        <v>1</v>
      </c>
      <c r="E16" s="47">
        <f>C16/C16</f>
        <v>1</v>
      </c>
      <c r="F16" s="37">
        <f>SUM(F7:F15)</f>
        <v>11734849</v>
      </c>
      <c r="G16" s="37">
        <f>SUM(G7:G15)</f>
        <v>14384805.780000001</v>
      </c>
      <c r="H16" s="32">
        <f>SUM(H7:H15)</f>
        <v>1</v>
      </c>
      <c r="I16" s="32">
        <f t="shared" si="5"/>
        <v>1</v>
      </c>
      <c r="J16" s="37">
        <f>SUM(J7:J15)</f>
        <v>72327762</v>
      </c>
      <c r="K16" s="37">
        <f>SUM(K7:K15)</f>
        <v>71626318.530000001</v>
      </c>
      <c r="L16" s="36">
        <f>J16/J16</f>
        <v>1</v>
      </c>
      <c r="M16" s="36">
        <f t="shared" si="4"/>
        <v>1</v>
      </c>
      <c r="N16" s="84">
        <f>K16/J16*100</f>
        <v>99.030187785984594</v>
      </c>
      <c r="O16" s="2"/>
    </row>
    <row r="17" spans="1:14" ht="21" customHeight="1" x14ac:dyDescent="0.2">
      <c r="A17" s="2" t="s">
        <v>54</v>
      </c>
      <c r="B17" s="86"/>
      <c r="C17" s="87"/>
      <c r="D17" s="87"/>
    </row>
    <row r="18" spans="1:14" ht="12" x14ac:dyDescent="0.2">
      <c r="A18" s="8"/>
      <c r="B18" s="87"/>
      <c r="C18" s="87"/>
      <c r="D18" s="87"/>
    </row>
    <row r="19" spans="1:14" x14ac:dyDescent="0.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x14ac:dyDescent="0.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x14ac:dyDescent="0.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x14ac:dyDescent="0.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</sheetData>
  <mergeCells count="7">
    <mergeCell ref="M4:N4"/>
    <mergeCell ref="A2:F2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Milica Marojevic</cp:lastModifiedBy>
  <cp:lastPrinted>2020-09-21T06:16:54Z</cp:lastPrinted>
  <dcterms:created xsi:type="dcterms:W3CDTF">2018-02-21T07:14:25Z</dcterms:created>
  <dcterms:modified xsi:type="dcterms:W3CDTF">2020-10-22T09:57:46Z</dcterms:modified>
</cp:coreProperties>
</file>