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rola\Desktop\12\"/>
    </mc:Choice>
  </mc:AlternateContent>
  <bookViews>
    <workbookView xWindow="0" yWindow="0" windowWidth="20430" windowHeight="7890" activeTab="2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2'!$A$1:$N$18</definedName>
    <definedName name="Tablela_1__Podaci_o_osiguranju_za_period_od_1.januara_do_31._marta_2018.">Sadržaj!$A$5</definedName>
  </definedNames>
  <calcPr calcId="152511"/>
</workbook>
</file>

<file path=xl/calcChain.xml><?xml version="1.0" encoding="utf-8"?>
<calcChain xmlns="http://schemas.openxmlformats.org/spreadsheetml/2006/main">
  <c r="E31" i="1" l="1"/>
  <c r="K11" i="3" l="1"/>
  <c r="F16" i="3" l="1"/>
  <c r="G16" i="3" l="1"/>
  <c r="I15" i="3" s="1"/>
  <c r="C31" i="1" l="1"/>
  <c r="F31" i="1" l="1"/>
  <c r="F32" i="1"/>
  <c r="F33" i="1" l="1"/>
  <c r="K8" i="3" l="1"/>
  <c r="K7" i="3"/>
  <c r="K13" i="3" l="1"/>
  <c r="K14" i="3"/>
  <c r="K15" i="3"/>
  <c r="K12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N15" i="3" l="1"/>
  <c r="K16" i="3"/>
  <c r="N7" i="3"/>
  <c r="J16" i="3"/>
  <c r="L12" i="3" s="1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L7" i="3" l="1"/>
  <c r="M8" i="3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<sst xmlns="http://schemas.openxmlformats.org/spreadsheetml/2006/main" count="88" uniqueCount="79">
  <si>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</si>
  <si>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</si>
  <si>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</si>
  <si>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</si>
  <si>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</si>
  <si>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</si>
  <si>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</si>
  <si>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</si>
  <si>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</si>
  <si>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</si>
  <si>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</si>
  <si>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</si>
  <si>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</si>
  <si>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</si>
  <si>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</si>
  <si>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</si>
  <si>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</si>
  <si>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</si>
  <si>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</si>
  <si>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</si>
  <si>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</si>
  <si>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</si>
  <si>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</si>
  <si>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</si>
  <si>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</si>
  <si>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</si>
  <si>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</si>
  <si>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</si>
  <si>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</si>
  <si>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</si>
  <si>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</si>
  <si>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</si>
  <si>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</si>
  <si>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</si>
  <si>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</si>
  <si>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</si>
  <si>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</si>
  <si>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</si>
  <si>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</si>
  <si>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</si>
  <si>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</si>
  <si>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</si>
  <si>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</si>
  <si>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</si>
  <si>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</si>
  <si>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</si>
  <si>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</si>
  <si>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</si>
  <si>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</si>
  <si>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</si>
  <si>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</si>
  <si>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</si>
  <si>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</si>
  <si>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</si>
  <si>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</si>
  <si>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</si>
  <si>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</si>
  <si>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</si>
  <si>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</si>
  <si>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</si>
  <si>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</si>
  <si>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za period od 1. januara do 31. decembra 2020. godine</t>
  </si>
  <si>
    <t>for the period 1 January - 31 December 2020</t>
  </si>
  <si>
    <t>Januar, 2021. godine                                                                                     verzija 01</t>
  </si>
  <si>
    <t>January 2021                                                                                         version 01</t>
  </si>
  <si>
    <t>Tablela 1: Podaci o osiguranju za period od 1. januara do 31. decembra 2020. godine</t>
  </si>
  <si>
    <t>Table 1: Insurance data for the period 1 January - 31 December 2020</t>
  </si>
  <si>
    <t>Tablela 2: Bruto fakturisana premija za period od 1. januara do 31. decembra 2020. godine</t>
  </si>
  <si>
    <t>Table 2: Gross Written Premium for the period 1 January - 31 December 2020</t>
  </si>
  <si>
    <t>Tabela 1: Podaci o osiguranju za period od 1. januara do 31. decembra 2020. godine</t>
  </si>
  <si>
    <t>Tabela 2: Bruto fakturisana premija za period od 1. januara do 31. decembra 2020. godine</t>
  </si>
  <si>
    <r>
      <t xml:space="preserve">BFP/ </t>
    </r>
    <r>
      <rPr>
        <sz val="9"/>
        <color theme="0"/>
        <rFont val="Arial"/>
        <family val="2"/>
        <charset val="238"/>
      </rPr>
      <t>GWP 
XII 2019</t>
    </r>
  </si>
  <si>
    <r>
      <t xml:space="preserve">BFP/ </t>
    </r>
    <r>
      <rPr>
        <sz val="9"/>
        <color theme="0"/>
        <rFont val="Arial"/>
        <family val="2"/>
        <charset val="238"/>
      </rPr>
      <t>GWP
XII 2020</t>
    </r>
  </si>
  <si>
    <r>
      <t xml:space="preserve">Učešće/ 
</t>
    </r>
    <r>
      <rPr>
        <sz val="9"/>
        <color theme="0"/>
        <rFont val="Arial"/>
        <family val="2"/>
        <charset val="238"/>
      </rPr>
      <t>Share XII 2019</t>
    </r>
  </si>
  <si>
    <r>
      <t xml:space="preserve">Učešće/
  </t>
    </r>
    <r>
      <rPr>
        <sz val="9"/>
        <color theme="0"/>
        <rFont val="Arial"/>
        <family val="2"/>
        <charset val="238"/>
      </rPr>
      <t>Share XII 2020</t>
    </r>
  </si>
  <si>
    <r>
      <t xml:space="preserve">BFP/ </t>
    </r>
    <r>
      <rPr>
        <sz val="9"/>
        <color theme="0"/>
        <rFont val="Arial"/>
        <family val="2"/>
        <charset val="238"/>
      </rPr>
      <t>GWP 
XII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2019</t>
    </r>
  </si>
  <si>
    <r>
      <t xml:space="preserve">Učešće/ 
</t>
    </r>
    <r>
      <rPr>
        <sz val="9"/>
        <color theme="0"/>
        <rFont val="Arial"/>
        <family val="2"/>
        <charset val="238"/>
      </rPr>
      <t>Share XII 2020</t>
    </r>
  </si>
  <si>
    <r>
      <t xml:space="preserve">BFP/ </t>
    </r>
    <r>
      <rPr>
        <sz val="9"/>
        <color theme="0"/>
        <rFont val="Arial"/>
        <family val="2"/>
        <charset val="238"/>
      </rPr>
      <t>GWP
XII  2019</t>
    </r>
  </si>
  <si>
    <r>
      <t xml:space="preserve">Učešće/
 </t>
    </r>
    <r>
      <rPr>
        <sz val="9"/>
        <color theme="0"/>
        <rFont val="Arial"/>
        <family val="2"/>
        <charset val="238"/>
      </rPr>
      <t>Share XII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</si>
</sst>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-* #,##0.00_-;\-* #,##0.00_-;_-* &quot;-&quot;??_-;_-@_-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</numFmts>
  <fonts count="5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9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3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3" fontId="36" fillId="35" borderId="0" xfId="0" applyNumberFormat="1" applyFont="1" applyFill="1"/>
    <xf numFmtId="3" fontId="52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4" fillId="37" borderId="0" xfId="3" applyFont="1" applyFill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172" fontId="56" fillId="3" borderId="11" xfId="6" applyNumberFormat="1" applyFont="1" applyFill="1" applyBorder="1" applyAlignment="1">
      <alignment horizontal="center" vertical="center"/>
    </xf>
    <xf numFmtId="172" fontId="48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6" fillId="2" borderId="11" xfId="3" applyNumberFormat="1" applyFont="1" applyFill="1" applyBorder="1" applyAlignment="1">
      <alignment horizontal="left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7" borderId="11" xfId="3" applyNumberFormat="1" applyFont="1" applyFill="1" applyBorder="1" applyAlignment="1">
      <alignment horizontal="center" vertical="center" wrapText="1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3" fontId="48" fillId="2" borderId="12" xfId="0" applyNumberFormat="1" applyFont="1" applyFill="1" applyBorder="1" applyAlignment="1">
      <alignment horizontal="left"/>
    </xf>
    <xf numFmtId="172" fontId="56" fillId="3" borderId="14" xfId="6" applyNumberFormat="1" applyFont="1" applyFill="1" applyBorder="1" applyAlignment="1">
      <alignment horizontal="center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8" fillId="35" borderId="0" xfId="0" applyNumberFormat="1" applyFont="1" applyFill="1" applyAlignment="1">
      <alignment horizontal="center"/>
    </xf>
    <xf numFmtId="172" fontId="56" fillId="3" borderId="12" xfId="6" applyNumberFormat="1" applyFont="1" applyFill="1" applyBorder="1" applyAlignment="1">
      <alignment horizontal="center" vertical="center"/>
    </xf>
    <xf numFmtId="172" fontId="56" fillId="3" borderId="16" xfId="6" applyNumberFormat="1" applyFont="1" applyFill="1" applyBorder="1" applyAlignment="1">
      <alignment horizontal="center" vertical="center"/>
    </xf>
    <xf numFmtId="3" fontId="46" fillId="37" borderId="14" xfId="3" applyNumberFormat="1" applyFont="1" applyFill="1" applyBorder="1" applyAlignment="1">
      <alignment horizontal="center" vertical="center" wrapText="1"/>
    </xf>
    <xf numFmtId="172" fontId="48" fillId="2" borderId="15" xfId="0" applyNumberFormat="1" applyFont="1" applyFill="1" applyBorder="1" applyAlignment="1">
      <alignment horizontal="center"/>
    </xf>
    <xf numFmtId="3" fontId="57" fillId="36" borderId="0" xfId="3" applyNumberFormat="1" applyFont="1" applyFill="1" applyAlignment="1">
      <alignment horizontal="center" vertical="center" wrapText="1"/>
    </xf>
    <xf numFmtId="3" fontId="56" fillId="36" borderId="0" xfId="6" applyNumberFormat="1" applyFont="1" applyFill="1" applyAlignment="1">
      <alignment horizontal="center" vertical="center"/>
    </xf>
    <xf numFmtId="3" fontId="57" fillId="35" borderId="0" xfId="5" applyNumberFormat="1" applyFont="1" applyFill="1" applyAlignment="1">
      <alignment horizontal="center" vertical="center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53" fillId="35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2" fillId="35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3" fontId="46" fillId="37" borderId="12" xfId="3" applyNumberFormat="1" applyFont="1" applyFill="1" applyBorder="1" applyAlignment="1">
      <alignment horizontal="center" vertical="center" wrapText="1"/>
    </xf>
    <xf numFmtId="173" fontId="56" fillId="3" borderId="12" xfId="6" applyNumberFormat="1" applyFont="1" applyFill="1" applyBorder="1" applyAlignment="1">
      <alignment horizontal="center" vertical="center"/>
    </xf>
    <xf numFmtId="173" fontId="57" fillId="3" borderId="12" xfId="6" applyNumberFormat="1" applyFont="1" applyFill="1" applyBorder="1" applyAlignment="1">
      <alignment horizontal="center" vertical="center"/>
    </xf>
    <xf numFmtId="173" fontId="46" fillId="37" borderId="12" xfId="6" applyNumberFormat="1" applyFont="1" applyFill="1" applyBorder="1" applyAlignment="1">
      <alignment horizontal="center" vertical="center"/>
    </xf>
    <xf numFmtId="0" fontId="31" fillId="39" borderId="0" xfId="0" applyNumberFormat="1" applyFont="1" applyFill="1"/>
    <xf numFmtId="0" fontId="32" fillId="0" borderId="0" xfId="0" applyNumberFormat="1" applyFont="1"/>
    <xf numFmtId="0" fontId="31" fillId="0" borderId="0" xfId="0" applyFont="1" applyAlignment="1">
      <alignment horizontal="left" vertical="center"/>
    </xf>
    <xf numFmtId="165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8" applyNumberFormat="1" applyFont="1" applyFill="1" applyAlignment="1">
      <alignment vertical="center" wrapText="1"/>
    </xf>
    <xf numFmtId="0" fontId="28" fillId="0" borderId="0" xfId="66" applyAlignment="1" applyProtection="1">
      <alignment horizontal="left"/>
    </xf>
    <xf numFmtId="3" fontId="28" fillId="0" borderId="0" xfId="66" applyNumberFormat="1" applyAlignment="1" applyProtection="1">
      <alignment horizontal="left" vertical="center" wrapText="1"/>
    </xf>
    <xf numFmtId="3" fontId="57" fillId="3" borderId="11" xfId="3" applyNumberFormat="1" applyFont="1" applyFill="1" applyBorder="1" applyAlignment="1">
      <alignment horizontal="center" vertical="center" wrapText="1"/>
    </xf>
    <xf numFmtId="3" fontId="48" fillId="2" borderId="15" xfId="0" applyNumberFormat="1" applyFont="1" applyFill="1" applyBorder="1" applyAlignment="1">
      <alignment horizontal="center"/>
    </xf>
    <xf numFmtId="3" fontId="48" fillId="2" borderId="11" xfId="0" applyNumberFormat="1" applyFont="1" applyFill="1" applyBorder="1" applyAlignment="1">
      <alignment horizontal="center"/>
    </xf>
    <xf numFmtId="3" fontId="46" fillId="38" borderId="11" xfId="0" applyNumberFormat="1" applyFont="1" applyFill="1" applyBorder="1" applyAlignment="1">
      <alignment horizontal="center" vertical="center"/>
    </xf>
    <xf numFmtId="173" fontId="32" fillId="0" borderId="0" xfId="0" applyNumberFormat="1" applyFont="1"/>
    <xf numFmtId="4" fontId="32" fillId="0" borderId="0" xfId="0" applyNumberFormat="1" applyFont="1"/>
    <xf numFmtId="174" fontId="32" fillId="0" borderId="0" xfId="0" applyNumberFormat="1" applyFont="1"/>
    <xf numFmtId="3" fontId="57" fillId="3" borderId="11" xfId="3" applyNumberFormat="1" applyFont="1" applyFill="1" applyBorder="1" applyAlignment="1">
      <alignment horizontal="right" vertical="center" wrapText="1"/>
    </xf>
    <xf numFmtId="3" fontId="57" fillId="3" borderId="14" xfId="3" applyNumberFormat="1" applyFont="1" applyFill="1" applyBorder="1" applyAlignment="1">
      <alignment horizontal="right" vertical="center" wrapText="1"/>
    </xf>
    <xf numFmtId="3" fontId="48" fillId="2" borderId="17" xfId="0" applyNumberFormat="1" applyFont="1" applyFill="1" applyBorder="1" applyAlignment="1">
      <alignment horizontal="right"/>
    </xf>
    <xf numFmtId="3" fontId="48" fillId="2" borderId="13" xfId="0" applyNumberFormat="1" applyFont="1" applyFill="1" applyBorder="1" applyAlignment="1">
      <alignment horizontal="right"/>
    </xf>
    <xf numFmtId="3" fontId="46" fillId="38" borderId="15" xfId="0" applyNumberFormat="1" applyFont="1" applyFill="1" applyBorder="1" applyAlignment="1">
      <alignment horizontal="right" vertical="center"/>
    </xf>
    <xf numFmtId="3" fontId="46" fillId="38" borderId="11" xfId="0" applyNumberFormat="1" applyFont="1" applyFill="1" applyBorder="1" applyAlignment="1">
      <alignment horizontal="right" vertical="center"/>
    </xf>
    <xf numFmtId="3" fontId="57" fillId="3" borderId="13" xfId="3" applyNumberFormat="1" applyFont="1" applyFill="1" applyBorder="1" applyAlignment="1">
      <alignment horizontal="right" vertical="center" wrapText="1"/>
    </xf>
    <xf numFmtId="3" fontId="48" fillId="2" borderId="11" xfId="0" applyNumberFormat="1" applyFont="1" applyFill="1" applyBorder="1" applyAlignment="1">
      <alignment horizontal="right"/>
    </xf>
    <xf numFmtId="3" fontId="56" fillId="3" borderId="11" xfId="6" applyNumberFormat="1" applyFont="1" applyFill="1" applyBorder="1" applyAlignment="1">
      <alignment horizontal="right" vertical="center"/>
    </xf>
    <xf numFmtId="168" fontId="56" fillId="3" borderId="14" xfId="97" applyNumberFormat="1" applyFont="1" applyFill="1" applyBorder="1" applyAlignment="1">
      <alignment horizontal="right" vertical="center"/>
    </xf>
    <xf numFmtId="3" fontId="48" fillId="35" borderId="0" xfId="0" applyNumberFormat="1" applyFont="1" applyFill="1" applyAlignment="1">
      <alignment horizontal="right"/>
    </xf>
    <xf numFmtId="0" fontId="52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49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9">
    <cellStyle name="20% - Accent1" xfId="29" builtinId="30" customBuiltin="1"/>
    <cellStyle name="20% - Accent1 2" xfId="67"/>
    <cellStyle name="20% - Accent2" xfId="33" builtinId="34" customBuiltin="1"/>
    <cellStyle name="20% - Accent2 2" xfId="68"/>
    <cellStyle name="20% - Accent3" xfId="37" builtinId="38" customBuiltin="1"/>
    <cellStyle name="20% - Accent3 2" xfId="69"/>
    <cellStyle name="20% - Accent4" xfId="41" builtinId="42" customBuiltin="1"/>
    <cellStyle name="20% - Accent4 2" xfId="70"/>
    <cellStyle name="20% - Accent5" xfId="45" builtinId="46" customBuiltin="1"/>
    <cellStyle name="20% - Accent5 2" xfId="71"/>
    <cellStyle name="20% - Accent6" xfId="49" builtinId="50" customBuiltin="1"/>
    <cellStyle name="20% - Accent6 2" xfId="72"/>
    <cellStyle name="40% - Accent1" xfId="30" builtinId="31" customBuiltin="1"/>
    <cellStyle name="40% - Accent1 2" xfId="73"/>
    <cellStyle name="40% - Accent2" xfId="34" builtinId="35" customBuiltin="1"/>
    <cellStyle name="40% - Accent2 2" xfId="74"/>
    <cellStyle name="40% - Accent3" xfId="38" builtinId="39" customBuiltin="1"/>
    <cellStyle name="40% - Accent3 2" xfId="75"/>
    <cellStyle name="40% - Accent4" xfId="42" builtinId="43" customBuiltin="1"/>
    <cellStyle name="40% - Accent4 2" xfId="76"/>
    <cellStyle name="40% - Accent5" xfId="46" builtinId="47" customBuiltin="1"/>
    <cellStyle name="40% - Accent5 2" xfId="77"/>
    <cellStyle name="40% - Accent6" xfId="50" builtinId="51" customBuiltin="1"/>
    <cellStyle name="40% - Accent6 2" xfId="78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97" builtinId="3"/>
    <cellStyle name="Comma 2" xfId="2"/>
    <cellStyle name="Comma 3" xfId="96"/>
    <cellStyle name="Comma_12 Tablica 14-Grafikon 4" xfId="5"/>
    <cellStyle name="Comma_Mjesecni_zbrojni_11_09" xfId="6"/>
    <cellStyle name="Date" xfId="55"/>
    <cellStyle name="Explanatory Text" xfId="26" builtinId="53" customBuiltin="1"/>
    <cellStyle name="Fixed" xfId="56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/>
    <cellStyle name="Heading2" xfId="58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/>
    <cellStyle name="Normal 11" xfId="80"/>
    <cellStyle name="Normal 13" xfId="81"/>
    <cellStyle name="Normal 2" xfId="7"/>
    <cellStyle name="Normal 2 2" xfId="53"/>
    <cellStyle name="Normal 2 2 2" xfId="83"/>
    <cellStyle name="Normal 2 2 3" xfId="84"/>
    <cellStyle name="Normal 2 2 4" xfId="85"/>
    <cellStyle name="Normal 2 2 5" xfId="82"/>
    <cellStyle name="Normal 2 3" xfId="59"/>
    <cellStyle name="Normal 2 3 2" xfId="86"/>
    <cellStyle name="Normal 2 4" xfId="87"/>
    <cellStyle name="Normal 21" xfId="60"/>
    <cellStyle name="Normal 3" xfId="8"/>
    <cellStyle name="Normal 3 2" xfId="61"/>
    <cellStyle name="Normal 3 2 2" xfId="10"/>
    <cellStyle name="Normal 3 3" xfId="88"/>
    <cellStyle name="Normal 3 4" xfId="89"/>
    <cellStyle name="Normal 3 5" xfId="94"/>
    <cellStyle name="Normal 4" xfId="9"/>
    <cellStyle name="Normal 4 2" xfId="62"/>
    <cellStyle name="Normal 4 3" xfId="90"/>
    <cellStyle name="Normal 5" xfId="1"/>
    <cellStyle name="Normal 5 2" xfId="92"/>
    <cellStyle name="Normal 5 3" xfId="91"/>
    <cellStyle name="Normal 6" xfId="52"/>
    <cellStyle name="Normal 7" xfId="54"/>
    <cellStyle name="Normal 8" xfId="95"/>
    <cellStyle name="Normal_novozami1" xfId="3"/>
    <cellStyle name="Note" xfId="25" builtinId="10" customBuiltin="1"/>
    <cellStyle name="Note 2" xfId="93"/>
    <cellStyle name="Obično_ik" xfId="63"/>
    <cellStyle name="Output" xfId="20" builtinId="21" customBuiltin="1"/>
    <cellStyle name="Percent" xfId="98" builtinId="5"/>
    <cellStyle name="Percent 2" xfId="4"/>
    <cellStyle name="Percent 3" xfId="64"/>
    <cellStyle name="Style 1" xfId="65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375943931249843"/>
          <c:y val="0.14186507936507933"/>
          <c:w val="0.49697291109392788"/>
          <c:h val="0.771384479717812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B0EE637-3010-43D9-AE0C-23347DD4D384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 </a:t>
                    </a:r>
                    <a:fld id="{3BCEA090-9CF0-4696-8A94-9DBED8A29F2F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rgbClr val="C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5E87C2D-7306-4289-B1CD-A4E24712D016}" type="CATEGORYNAME">
                      <a:rPr lang="en-US">
                        <a:solidFill>
                          <a:srgbClr val="C00000"/>
                        </a:solidFill>
                      </a:rPr>
                      <a:pPr>
                        <a:defRPr>
                          <a:solidFill>
                            <a:srgbClr val="C00000"/>
                          </a:solidFill>
                        </a:defRPr>
                      </a:pPr>
                      <a:t>[CATEGORY NAME]</a:t>
                    </a:fld>
                    <a:endParaRPr lang="en-US">
                      <a:solidFill>
                        <a:srgbClr val="C00000"/>
                      </a:solidFill>
                    </a:endParaRPr>
                  </a:p>
                  <a:p>
                    <a:pPr>
                      <a:defRPr>
                        <a:solidFill>
                          <a:srgbClr val="C00000"/>
                        </a:solidFill>
                      </a:defRPr>
                    </a:pPr>
                    <a:r>
                      <a:rPr lang="en-US">
                        <a:solidFill>
                          <a:srgbClr val="C00000"/>
                        </a:solidFill>
                      </a:rPr>
                      <a:t> </a:t>
                    </a:r>
                    <a:fld id="{E0CF47C1-CC88-4E55-9133-51D7AA5283C6}" type="VALUE">
                      <a:rPr lang="en-US">
                        <a:solidFill>
                          <a:srgbClr val="C00000"/>
                        </a:solidFill>
                      </a:rPr>
                      <a:pPr>
                        <a:defRPr>
                          <a:solidFill>
                            <a:srgbClr val="C00000"/>
                          </a:solidFill>
                        </a:defRPr>
                      </a:pPr>
                      <a:t>[VALUE]</a:t>
                    </a:fld>
                    <a:endParaRPr lang="en-US">
                      <a:solidFill>
                        <a:srgbClr val="C00000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rgbClr val="92D05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16C1EB2-DA17-44F6-88E5-7885D941E2D8}" type="CATEGORYNAME">
                      <a:rPr lang="en-US">
                        <a:solidFill>
                          <a:srgbClr val="92D050"/>
                        </a:solidFill>
                      </a:rPr>
                      <a:pPr>
                        <a:defRPr>
                          <a:solidFill>
                            <a:srgbClr val="92D050"/>
                          </a:solidFill>
                        </a:defRPr>
                      </a:pPr>
                      <a:t>[CATEGORY NAME]</a:t>
                    </a:fld>
                    <a:endParaRPr lang="en-US">
                      <a:solidFill>
                        <a:srgbClr val="92D050"/>
                      </a:solidFill>
                    </a:endParaRPr>
                  </a:p>
                  <a:p>
                    <a:pPr>
                      <a:defRPr>
                        <a:solidFill>
                          <a:srgbClr val="92D050"/>
                        </a:solidFill>
                      </a:defRPr>
                    </a:pPr>
                    <a:r>
                      <a:rPr lang="en-US">
                        <a:solidFill>
                          <a:srgbClr val="92D050"/>
                        </a:solidFill>
                      </a:rPr>
                      <a:t> </a:t>
                    </a:r>
                    <a:fld id="{A3CA313D-11C5-4BAF-9722-6082A93C2545}" type="VALUE">
                      <a:rPr lang="en-US">
                        <a:solidFill>
                          <a:srgbClr val="92D050"/>
                        </a:solidFill>
                      </a:rPr>
                      <a:pPr>
                        <a:defRPr>
                          <a:solidFill>
                            <a:srgbClr val="92D050"/>
                          </a:solidFill>
                        </a:defRPr>
                      </a:pPr>
                      <a:t>[VALUE]</a:t>
                    </a:fld>
                    <a:endParaRPr lang="en-US">
                      <a:solidFill>
                        <a:srgbClr val="92D050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92D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4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AEA5171-E657-469E-8E76-921A429A9C6F}" type="CATEGORYNAME">
                      <a:rPr lang="en-US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[CATEGORY NAME]</a:t>
                    </a:fld>
                    <a:endParaRPr lang="en-US">
                      <a:solidFill>
                        <a:schemeClr val="accent4">
                          <a:lumMod val="75000"/>
                        </a:schemeClr>
                      </a:solidFill>
                    </a:endParaRPr>
                  </a:p>
                  <a:p>
                    <a:pPr>
                      <a:defRPr>
                        <a:solidFill>
                          <a:schemeClr val="accent4">
                            <a:lumMod val="75000"/>
                          </a:schemeClr>
                        </a:solidFill>
                      </a:defRPr>
                    </a:pPr>
                    <a:r>
                      <a:rPr lang="en-US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 </a:t>
                    </a:r>
                    <a:fld id="{6BFE7200-6605-4FC1-808E-749E70855FCE}" type="VALUE">
                      <a:rPr lang="en-US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t>[VALUE]</a:t>
                    </a:fld>
                    <a:endParaRPr lang="en-US">
                      <a:solidFill>
                        <a:schemeClr val="accent4">
                          <a:lumMod val="75000"/>
                        </a:schemeClr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9.6758587324626485E-3"/>
                  <c:y val="-9.905896582439739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7F72587-CF1C-4608-8B53-A64B83CA6CA2}" type="CATEGORYNAME">
                      <a:rPr lang="en-US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pPr>
                        <a:defRPr>
                          <a:solidFill>
                            <a:schemeClr val="tx2">
                              <a:lumMod val="60000"/>
                              <a:lumOff val="40000"/>
                            </a:schemeClr>
                          </a:solidFill>
                        </a:defRPr>
                      </a:pPr>
                      <a:t>[CATEGORY NAME]</a:t>
                    </a:fld>
                    <a:endParaRPr lang="en-US"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endParaRPr>
                  </a:p>
                  <a:p>
                    <a:pPr>
                      <a:defRPr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defRPr>
                    </a:pPr>
                    <a:r>
                      <a:rPr lang="en-US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t> </a:t>
                    </a:r>
                    <a:fld id="{21BF5F9E-6681-4123-8AA0-C8DABCF0603B}" type="VALUE">
                      <a:rPr lang="en-US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pPr>
                        <a:defRPr>
                          <a:solidFill>
                            <a:schemeClr val="tx2">
                              <a:lumMod val="60000"/>
                              <a:lumOff val="40000"/>
                            </a:schemeClr>
                          </a:solidFill>
                        </a:defRPr>
                      </a:pPr>
                      <a:t>[VALUE]</a:t>
                    </a:fld>
                    <a:endParaRPr lang="en-US"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79D0632-CBF1-4FB9-AAB4-79AB68620295}" type="CATEGORYNAME">
                      <a:rPr lang="en-US">
                        <a:solidFill>
                          <a:schemeClr val="accent6"/>
                        </a:solidFill>
                      </a:rPr>
                      <a:pPr>
                        <a:defRPr/>
                      </a:pPr>
                      <a:t>[CATEGORY NAME]</a:t>
                    </a:fld>
                    <a:r>
                      <a:rPr lang="en-US">
                        <a:solidFill>
                          <a:schemeClr val="accent6"/>
                        </a:solidFill>
                      </a:rPr>
                      <a:t> </a:t>
                    </a:r>
                  </a:p>
                  <a:p>
                    <a:pPr>
                      <a:defRPr/>
                    </a:pPr>
                    <a:fld id="{90C8A0AF-58D0-4ED6-B8C3-5BE51D15D697}" type="VALUE">
                      <a:rPr lang="en-US">
                        <a:solidFill>
                          <a:schemeClr val="accent6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[1]MO_I!$G$46:$G$52</c:f>
              <c:strCache>
                <c:ptCount val="7"/>
                <c:pt idx="0">
                  <c:v>10</c:v>
                </c:pt>
                <c:pt idx="1">
                  <c:v>20</c:v>
                </c:pt>
                <c:pt idx="2">
                  <c:v>1</c:v>
                </c:pt>
                <c:pt idx="3">
                  <c:v>9</c:v>
                </c:pt>
                <c:pt idx="4">
                  <c:v>3</c:v>
                </c:pt>
                <c:pt idx="5">
                  <c:v>8</c:v>
                </c:pt>
                <c:pt idx="6">
                  <c:v>Ostalo (manje od 3%)/
Others (less than 3%)</c:v>
                </c:pt>
              </c:strCache>
            </c:strRef>
          </c:cat>
          <c:val>
            <c:numRef>
              <c:f>[1]MO_I!$I$46:$I$52</c:f>
              <c:numCache>
                <c:formatCode>0.0%</c:formatCode>
                <c:ptCount val="7"/>
                <c:pt idx="0">
                  <c:v>0.38472645352157497</c:v>
                </c:pt>
                <c:pt idx="1">
                  <c:v>0.19205382733147738</c:v>
                </c:pt>
                <c:pt idx="2">
                  <c:v>0.10407230268651468</c:v>
                </c:pt>
                <c:pt idx="3">
                  <c:v>0.10299551697557971</c:v>
                </c:pt>
                <c:pt idx="4">
                  <c:v>6.3698763411927525E-2</c:v>
                </c:pt>
                <c:pt idx="5">
                  <c:v>4.0342147058797323E-2</c:v>
                </c:pt>
                <c:pt idx="6">
                  <c:v>0.11211098900072575</c:v>
                </c:pt>
              </c:numCache>
            </c:numRef>
          </c:val>
        </c:ser>
        <c:dLbls>
          <c:dLblPos val="outEnd"/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14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37</xdr:row>
      <xdr:rowOff>9525</xdr:rowOff>
    </xdr:from>
    <xdr:to>
      <xdr:col>5</xdr:col>
      <xdr:colOff>428625</xdr:colOff>
      <xdr:row>64</xdr:row>
      <xdr:rowOff>83819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cembar%202020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46">
          <cell r="G46">
            <v>10</v>
          </cell>
          <cell r="I46">
            <v>0.38472645352157497</v>
          </cell>
        </row>
        <row r="47">
          <cell r="G47">
            <v>20</v>
          </cell>
          <cell r="I47">
            <v>0.19205382733147738</v>
          </cell>
        </row>
        <row r="48">
          <cell r="G48" t="str">
            <v>1</v>
          </cell>
          <cell r="I48">
            <v>0.10407230268651468</v>
          </cell>
        </row>
        <row r="49">
          <cell r="G49" t="str">
            <v>9</v>
          </cell>
          <cell r="I49">
            <v>0.10299551697557971</v>
          </cell>
        </row>
        <row r="50">
          <cell r="G50">
            <v>3</v>
          </cell>
          <cell r="I50">
            <v>6.3698763411927525E-2</v>
          </cell>
        </row>
        <row r="51">
          <cell r="G51">
            <v>8</v>
          </cell>
          <cell r="I51">
            <v>4.0342147058797323E-2</v>
          </cell>
        </row>
        <row r="52">
          <cell r="G52" t="str">
            <v>Ostalo (manje od 3%)/
Others (less than 3%)</v>
          </cell>
          <cell r="I52">
            <v>0.11211098900072575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23"/>
  <sheetViews>
    <sheetView showGridLines="0" workbookViewId="0">
      <selection activeCell="A24" sqref="A24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7</v>
      </c>
    </row>
    <row r="8" spans="1:1" ht="15.75" customHeight="1" x14ac:dyDescent="0.25">
      <c r="A8" s="22"/>
    </row>
    <row r="9" spans="1:1" ht="15.75" customHeight="1" x14ac:dyDescent="0.25">
      <c r="A9" s="21" t="s">
        <v>8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42</v>
      </c>
    </row>
    <row r="13" spans="1:1" x14ac:dyDescent="0.25">
      <c r="A13" s="18" t="s">
        <v>61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43</v>
      </c>
    </row>
    <row r="17" spans="1:1" x14ac:dyDescent="0.25">
      <c r="A17" s="20" t="s">
        <v>62</v>
      </c>
    </row>
    <row r="22" spans="1:1" x14ac:dyDescent="0.25">
      <c r="A22" s="50" t="s">
        <v>63</v>
      </c>
    </row>
    <row r="23" spans="1:1" x14ac:dyDescent="0.25">
      <c r="A23" s="51" t="s">
        <v>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showGridLines="0" zoomScaleNormal="100" workbookViewId="0">
      <selection activeCell="A26" sqref="A26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37" t="s">
        <v>53</v>
      </c>
    </row>
    <row r="5" spans="1:1" s="4" customFormat="1" x14ac:dyDescent="0.2">
      <c r="A5" s="1" t="s">
        <v>65</v>
      </c>
    </row>
    <row r="6" spans="1:1" s="5" customFormat="1" x14ac:dyDescent="0.2">
      <c r="A6" s="78" t="s">
        <v>66</v>
      </c>
    </row>
    <row r="7" spans="1:1" s="4" customFormat="1" x14ac:dyDescent="0.2">
      <c r="A7" s="1" t="s">
        <v>10</v>
      </c>
    </row>
    <row r="8" spans="1:1" s="5" customFormat="1" x14ac:dyDescent="0.2">
      <c r="A8" s="6" t="s">
        <v>9</v>
      </c>
    </row>
    <row r="9" spans="1:1" s="4" customFormat="1" x14ac:dyDescent="0.2">
      <c r="A9" s="49" t="s">
        <v>67</v>
      </c>
    </row>
    <row r="10" spans="1:1" s="5" customFormat="1" x14ac:dyDescent="0.2">
      <c r="A10" s="79" t="s">
        <v>68</v>
      </c>
    </row>
    <row r="59" spans="1:1" x14ac:dyDescent="0.2">
      <c r="A59" s="7"/>
    </row>
  </sheetData>
  <hyperlinks>
    <hyperlink ref="A6" location="'Tabela 1'!A1" display="Table 1: Insurance data for the period 1 January - 30 November 2020"/>
    <hyperlink ref="A5" location="'Tabela 1'!A1" display="Tablela 1: Podaci o osiguranju za period od 1. januara do 30. novembra 2020. godine"/>
    <hyperlink ref="A8" location="'Tabela 1'!A1" display="Chart 1: Share of classes of insurance in total GWP"/>
    <hyperlink ref="A9" location="'Tabela 2'!A1" display="Tablela 2: Bruto fakturisana premija za period od 1. januara do 30. novembra 2020. godine"/>
    <hyperlink ref="A10" location="'Tabela 2'!A1" display="Table 2: Gross Written Premium for the period 1 January - 30 November 2020"/>
    <hyperlink ref="A7" location="'Tabela 1'!A1" display="Grafik 1: Učešće vrsta osiguranja u ukupnoj  BFP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9"/>
  <sheetViews>
    <sheetView showGridLines="0" tabSelected="1" zoomScaleNormal="100" workbookViewId="0">
      <selection activeCell="K29" sqref="K29"/>
    </sheetView>
  </sheetViews>
  <sheetFormatPr defaultColWidth="9.140625" defaultRowHeight="11.25" x14ac:dyDescent="0.25"/>
  <cols>
    <col min="1" max="1" width="5" style="64" customWidth="1"/>
    <col min="2" max="2" width="37.42578125" style="64" customWidth="1"/>
    <col min="3" max="3" width="13.42578125" style="64" bestFit="1" customWidth="1"/>
    <col min="4" max="4" width="22.140625" style="64" customWidth="1"/>
    <col min="5" max="5" width="15.28515625" style="64" customWidth="1"/>
    <col min="6" max="6" width="7" style="64" bestFit="1" customWidth="1"/>
    <col min="7" max="7" width="10.28515625" style="64" customWidth="1"/>
    <col min="8" max="8" width="10" style="64" bestFit="1" customWidth="1"/>
    <col min="9" max="16384" width="9.140625" style="64"/>
  </cols>
  <sheetData>
    <row r="2" spans="1:11" s="59" customFormat="1" ht="15" x14ac:dyDescent="0.25">
      <c r="A2" s="57" t="s">
        <v>69</v>
      </c>
      <c r="B2" s="57"/>
      <c r="C2" s="57"/>
      <c r="D2" s="57"/>
      <c r="E2" s="58"/>
      <c r="F2" s="58"/>
      <c r="G2" s="58"/>
    </row>
    <row r="3" spans="1:11" s="61" customFormat="1" ht="14.25" x14ac:dyDescent="0.25">
      <c r="A3" s="98" t="s">
        <v>66</v>
      </c>
      <c r="B3" s="98"/>
      <c r="C3" s="98"/>
      <c r="D3" s="98"/>
      <c r="E3" s="60"/>
      <c r="F3" s="60"/>
      <c r="G3" s="60"/>
    </row>
    <row r="5" spans="1:11" s="62" customFormat="1" ht="16.5" customHeight="1" x14ac:dyDescent="0.25">
      <c r="A5" s="101" t="s">
        <v>11</v>
      </c>
      <c r="B5" s="101" t="s">
        <v>48</v>
      </c>
      <c r="C5" s="107" t="s">
        <v>50</v>
      </c>
      <c r="D5" s="107"/>
      <c r="E5" s="106" t="s">
        <v>40</v>
      </c>
      <c r="F5" s="106"/>
      <c r="G5" s="106"/>
    </row>
    <row r="6" spans="1:11" s="10" customFormat="1" ht="23.25" customHeight="1" x14ac:dyDescent="0.25">
      <c r="A6" s="101"/>
      <c r="B6" s="101"/>
      <c r="C6" s="105" t="s">
        <v>60</v>
      </c>
      <c r="D6" s="105" t="s">
        <v>49</v>
      </c>
      <c r="E6" s="105" t="s">
        <v>44</v>
      </c>
      <c r="F6" s="104" t="s">
        <v>47</v>
      </c>
      <c r="G6" s="104"/>
    </row>
    <row r="7" spans="1:11" ht="27" customHeight="1" x14ac:dyDescent="0.25">
      <c r="A7" s="101"/>
      <c r="B7" s="101"/>
      <c r="C7" s="105"/>
      <c r="D7" s="105"/>
      <c r="E7" s="105"/>
      <c r="F7" s="76" t="s">
        <v>46</v>
      </c>
      <c r="G7" s="76" t="s">
        <v>45</v>
      </c>
      <c r="H7" s="55"/>
      <c r="I7" s="63"/>
      <c r="J7" s="63"/>
      <c r="K7" s="63"/>
    </row>
    <row r="8" spans="1:11" s="11" customFormat="1" ht="22.5" x14ac:dyDescent="0.25">
      <c r="A8" s="30">
        <v>1</v>
      </c>
      <c r="B8" s="25" t="s">
        <v>12</v>
      </c>
      <c r="C8" s="35">
        <v>29069</v>
      </c>
      <c r="D8" s="35">
        <v>9748821.0700000003</v>
      </c>
      <c r="E8" s="54">
        <v>10902</v>
      </c>
      <c r="F8" s="35">
        <v>10462</v>
      </c>
      <c r="G8" s="35">
        <v>7365089.29</v>
      </c>
      <c r="H8" s="77"/>
      <c r="I8" s="66"/>
      <c r="J8" s="56"/>
      <c r="K8" s="56"/>
    </row>
    <row r="9" spans="1:11" s="11" customFormat="1" ht="22.5" x14ac:dyDescent="0.25">
      <c r="A9" s="30">
        <v>2</v>
      </c>
      <c r="B9" s="25" t="s">
        <v>13</v>
      </c>
      <c r="C9" s="35">
        <v>22723</v>
      </c>
      <c r="D9" s="35">
        <v>2696203.6199999996</v>
      </c>
      <c r="E9" s="54">
        <v>16043</v>
      </c>
      <c r="F9" s="35">
        <v>15052</v>
      </c>
      <c r="G9" s="35">
        <v>1329322.0100000012</v>
      </c>
      <c r="H9" s="77"/>
      <c r="I9" s="56"/>
      <c r="J9" s="56"/>
      <c r="K9" s="56"/>
    </row>
    <row r="10" spans="1:11" s="11" customFormat="1" ht="22.5" x14ac:dyDescent="0.25">
      <c r="A10" s="30">
        <v>3</v>
      </c>
      <c r="B10" s="25" t="s">
        <v>14</v>
      </c>
      <c r="C10" s="35">
        <v>14988</v>
      </c>
      <c r="D10" s="35">
        <v>5966888.7000000002</v>
      </c>
      <c r="E10" s="54">
        <v>3842</v>
      </c>
      <c r="F10" s="35">
        <v>3610</v>
      </c>
      <c r="G10" s="35">
        <v>3242881.33</v>
      </c>
      <c r="H10" s="77"/>
      <c r="I10" s="56"/>
      <c r="J10" s="56"/>
      <c r="K10" s="56"/>
    </row>
    <row r="11" spans="1:11" s="11" customFormat="1" ht="22.5" x14ac:dyDescent="0.25">
      <c r="A11" s="30">
        <v>4</v>
      </c>
      <c r="B11" s="25" t="s">
        <v>15</v>
      </c>
      <c r="C11" s="35">
        <v>2</v>
      </c>
      <c r="D11" s="35">
        <v>91205.909999999989</v>
      </c>
      <c r="E11" s="54">
        <v>1</v>
      </c>
      <c r="F11" s="35">
        <v>1</v>
      </c>
      <c r="G11" s="35">
        <v>20189.599999999999</v>
      </c>
      <c r="H11" s="77"/>
      <c r="I11" s="56"/>
      <c r="J11" s="56"/>
      <c r="K11" s="56"/>
    </row>
    <row r="12" spans="1:11" s="11" customFormat="1" ht="22.5" x14ac:dyDescent="0.25">
      <c r="A12" s="30">
        <v>5</v>
      </c>
      <c r="B12" s="25" t="s">
        <v>16</v>
      </c>
      <c r="C12" s="35">
        <v>11</v>
      </c>
      <c r="D12" s="35">
        <v>468672.04</v>
      </c>
      <c r="E12" s="54">
        <v>1</v>
      </c>
      <c r="F12" s="36">
        <v>0</v>
      </c>
      <c r="G12" s="36">
        <v>0</v>
      </c>
      <c r="H12" s="77"/>
      <c r="I12" s="56"/>
      <c r="J12" s="56"/>
      <c r="K12" s="56"/>
    </row>
    <row r="13" spans="1:11" s="11" customFormat="1" ht="22.5" x14ac:dyDescent="0.25">
      <c r="A13" s="30">
        <v>6</v>
      </c>
      <c r="B13" s="25" t="s">
        <v>17</v>
      </c>
      <c r="C13" s="35">
        <v>36</v>
      </c>
      <c r="D13" s="35">
        <v>367256.06999999995</v>
      </c>
      <c r="E13" s="54">
        <v>3</v>
      </c>
      <c r="F13" s="35">
        <v>2</v>
      </c>
      <c r="G13" s="35">
        <v>436455.84</v>
      </c>
      <c r="H13" s="77"/>
      <c r="I13" s="56"/>
      <c r="J13" s="56"/>
      <c r="K13" s="56"/>
    </row>
    <row r="14" spans="1:11" s="11" customFormat="1" ht="22.5" x14ac:dyDescent="0.25">
      <c r="A14" s="30">
        <v>7</v>
      </c>
      <c r="B14" s="25" t="s">
        <v>18</v>
      </c>
      <c r="C14" s="35">
        <v>242</v>
      </c>
      <c r="D14" s="35">
        <v>436438.61</v>
      </c>
      <c r="E14" s="54">
        <v>179</v>
      </c>
      <c r="F14" s="35">
        <v>179</v>
      </c>
      <c r="G14" s="35">
        <v>23968.67</v>
      </c>
      <c r="H14" s="77"/>
      <c r="I14" s="56"/>
      <c r="J14" s="56"/>
      <c r="K14" s="56"/>
    </row>
    <row r="15" spans="1:11" s="11" customFormat="1" ht="38.25" customHeight="1" x14ac:dyDescent="0.25">
      <c r="A15" s="30">
        <v>8</v>
      </c>
      <c r="B15" s="25" t="s">
        <v>19</v>
      </c>
      <c r="C15" s="35">
        <v>12923</v>
      </c>
      <c r="D15" s="35">
        <v>3778991.75</v>
      </c>
      <c r="E15" s="54">
        <v>418</v>
      </c>
      <c r="F15" s="35">
        <v>360</v>
      </c>
      <c r="G15" s="35">
        <v>809521.18</v>
      </c>
      <c r="H15" s="77"/>
      <c r="I15" s="56"/>
      <c r="J15" s="56"/>
      <c r="K15" s="56"/>
    </row>
    <row r="16" spans="1:11" s="11" customFormat="1" ht="22.5" x14ac:dyDescent="0.25">
      <c r="A16" s="30">
        <v>9</v>
      </c>
      <c r="B16" s="25" t="s">
        <v>20</v>
      </c>
      <c r="C16" s="35">
        <v>17588</v>
      </c>
      <c r="D16" s="35">
        <v>9647954.7400000002</v>
      </c>
      <c r="E16" s="54">
        <v>1871</v>
      </c>
      <c r="F16" s="35">
        <v>1535</v>
      </c>
      <c r="G16" s="35">
        <v>1247389.71</v>
      </c>
      <c r="H16" s="77"/>
      <c r="I16" s="56"/>
      <c r="J16" s="56"/>
      <c r="K16" s="56"/>
    </row>
    <row r="17" spans="1:11" s="11" customFormat="1" ht="33.75" x14ac:dyDescent="0.25">
      <c r="A17" s="30">
        <v>10</v>
      </c>
      <c r="B17" s="25" t="s">
        <v>21</v>
      </c>
      <c r="C17" s="35">
        <v>278892</v>
      </c>
      <c r="D17" s="35">
        <v>36038689.060000002</v>
      </c>
      <c r="E17" s="54">
        <v>12563</v>
      </c>
      <c r="F17" s="35">
        <v>11292</v>
      </c>
      <c r="G17" s="35">
        <v>13265836.99</v>
      </c>
      <c r="H17" s="77"/>
      <c r="I17" s="56"/>
      <c r="J17" s="56"/>
      <c r="K17" s="56"/>
    </row>
    <row r="18" spans="1:11" s="11" customFormat="1" ht="33.75" x14ac:dyDescent="0.25">
      <c r="A18" s="30">
        <v>11</v>
      </c>
      <c r="B18" s="25" t="s">
        <v>59</v>
      </c>
      <c r="C18" s="35">
        <v>19</v>
      </c>
      <c r="D18" s="35">
        <v>748271.12</v>
      </c>
      <c r="E18" s="54">
        <v>62</v>
      </c>
      <c r="F18" s="35">
        <v>62</v>
      </c>
      <c r="G18" s="35">
        <v>9011.09</v>
      </c>
      <c r="H18" s="77"/>
      <c r="I18" s="56"/>
      <c r="J18" s="56"/>
      <c r="K18" s="56"/>
    </row>
    <row r="19" spans="1:11" s="11" customFormat="1" ht="33.75" x14ac:dyDescent="0.25">
      <c r="A19" s="30">
        <v>12</v>
      </c>
      <c r="B19" s="25" t="s">
        <v>22</v>
      </c>
      <c r="C19" s="35">
        <v>2231</v>
      </c>
      <c r="D19" s="35">
        <v>231782.35000000003</v>
      </c>
      <c r="E19" s="54">
        <v>20</v>
      </c>
      <c r="F19" s="35">
        <v>18</v>
      </c>
      <c r="G19" s="35">
        <v>38473.64</v>
      </c>
      <c r="H19" s="77"/>
      <c r="I19" s="56"/>
      <c r="J19" s="56"/>
      <c r="K19" s="56"/>
    </row>
    <row r="20" spans="1:11" s="11" customFormat="1" ht="22.5" x14ac:dyDescent="0.25">
      <c r="A20" s="30">
        <v>13</v>
      </c>
      <c r="B20" s="25" t="s">
        <v>23</v>
      </c>
      <c r="C20" s="35">
        <v>2557</v>
      </c>
      <c r="D20" s="35">
        <v>2149018.14</v>
      </c>
      <c r="E20" s="54">
        <v>773</v>
      </c>
      <c r="F20" s="35">
        <v>509</v>
      </c>
      <c r="G20" s="35">
        <v>310599.74</v>
      </c>
      <c r="H20" s="77"/>
      <c r="I20" s="56"/>
      <c r="J20" s="56"/>
      <c r="K20" s="56"/>
    </row>
    <row r="21" spans="1:11" s="11" customFormat="1" ht="22.5" x14ac:dyDescent="0.25">
      <c r="A21" s="30">
        <v>14</v>
      </c>
      <c r="B21" s="25" t="s">
        <v>24</v>
      </c>
      <c r="C21" s="35">
        <v>692</v>
      </c>
      <c r="D21" s="35">
        <v>462191.88</v>
      </c>
      <c r="E21" s="54">
        <v>99</v>
      </c>
      <c r="F21" s="35">
        <v>92</v>
      </c>
      <c r="G21" s="35">
        <v>201926.45</v>
      </c>
      <c r="H21" s="77"/>
      <c r="I21" s="56"/>
      <c r="J21" s="56"/>
      <c r="K21" s="56"/>
    </row>
    <row r="22" spans="1:11" s="11" customFormat="1" ht="22.5" x14ac:dyDescent="0.25">
      <c r="A22" s="30">
        <v>15</v>
      </c>
      <c r="B22" s="25" t="s">
        <v>57</v>
      </c>
      <c r="C22" s="35">
        <v>186</v>
      </c>
      <c r="D22" s="35">
        <v>59365.67</v>
      </c>
      <c r="E22" s="54">
        <v>21</v>
      </c>
      <c r="F22" s="35">
        <v>20</v>
      </c>
      <c r="G22" s="35">
        <v>14833.68</v>
      </c>
      <c r="H22" s="77"/>
      <c r="I22" s="56"/>
      <c r="J22" s="56"/>
      <c r="K22" s="56"/>
    </row>
    <row r="23" spans="1:11" s="11" customFormat="1" ht="22.5" x14ac:dyDescent="0.25">
      <c r="A23" s="30">
        <v>16</v>
      </c>
      <c r="B23" s="25" t="s">
        <v>25</v>
      </c>
      <c r="C23" s="35">
        <v>862</v>
      </c>
      <c r="D23" s="35">
        <v>284152.37</v>
      </c>
      <c r="E23" s="54">
        <v>139</v>
      </c>
      <c r="F23" s="35">
        <v>135</v>
      </c>
      <c r="G23" s="35">
        <v>23251.579999999994</v>
      </c>
      <c r="H23" s="77"/>
      <c r="I23" s="56"/>
      <c r="J23" s="56"/>
      <c r="K23" s="56"/>
    </row>
    <row r="24" spans="1:11" s="11" customFormat="1" ht="22.5" x14ac:dyDescent="0.25">
      <c r="A24" s="30">
        <v>17</v>
      </c>
      <c r="B24" s="25" t="s">
        <v>26</v>
      </c>
      <c r="C24" s="35">
        <v>1762</v>
      </c>
      <c r="D24" s="35">
        <v>5720.25</v>
      </c>
      <c r="E24" s="54">
        <v>0</v>
      </c>
      <c r="F24" s="35">
        <v>0</v>
      </c>
      <c r="G24" s="35">
        <v>0</v>
      </c>
      <c r="H24" s="77"/>
      <c r="I24" s="56"/>
      <c r="J24" s="56"/>
      <c r="K24" s="56"/>
    </row>
    <row r="25" spans="1:11" s="11" customFormat="1" ht="22.5" x14ac:dyDescent="0.25">
      <c r="A25" s="30">
        <v>18</v>
      </c>
      <c r="B25" s="25" t="s">
        <v>27</v>
      </c>
      <c r="C25" s="35">
        <v>48393</v>
      </c>
      <c r="D25" s="35">
        <v>652088.82999999996</v>
      </c>
      <c r="E25" s="54">
        <v>3107</v>
      </c>
      <c r="F25" s="35">
        <v>2915</v>
      </c>
      <c r="G25" s="35">
        <v>426142.60000000003</v>
      </c>
      <c r="H25" s="77"/>
      <c r="I25" s="56"/>
      <c r="J25" s="56"/>
      <c r="K25" s="56"/>
    </row>
    <row r="26" spans="1:11" s="11" customFormat="1" ht="22.5" x14ac:dyDescent="0.25">
      <c r="A26" s="30">
        <v>19</v>
      </c>
      <c r="B26" s="25" t="s">
        <v>28</v>
      </c>
      <c r="C26" s="35">
        <v>20058</v>
      </c>
      <c r="D26" s="35">
        <v>116810.40000000148</v>
      </c>
      <c r="E26" s="54">
        <v>78</v>
      </c>
      <c r="F26" s="35">
        <v>78</v>
      </c>
      <c r="G26" s="35">
        <v>4458.93</v>
      </c>
      <c r="H26" s="77"/>
      <c r="I26" s="56"/>
      <c r="J26" s="56"/>
      <c r="K26" s="56"/>
    </row>
    <row r="27" spans="1:11" s="11" customFormat="1" ht="22.5" x14ac:dyDescent="0.25">
      <c r="A27" s="30">
        <v>20</v>
      </c>
      <c r="B27" s="25" t="s">
        <v>58</v>
      </c>
      <c r="C27" s="35">
        <v>76763</v>
      </c>
      <c r="D27" s="35">
        <v>17990361.989999998</v>
      </c>
      <c r="E27" s="54">
        <v>2339</v>
      </c>
      <c r="F27" s="35">
        <v>2225</v>
      </c>
      <c r="G27" s="35">
        <v>7310833.919999999</v>
      </c>
      <c r="H27" s="77"/>
      <c r="I27" s="56"/>
      <c r="J27" s="56"/>
      <c r="K27" s="56"/>
    </row>
    <row r="28" spans="1:11" s="11" customFormat="1" ht="22.5" x14ac:dyDescent="0.25">
      <c r="A28" s="30">
        <v>21</v>
      </c>
      <c r="B28" s="25" t="s">
        <v>29</v>
      </c>
      <c r="C28" s="35">
        <v>61</v>
      </c>
      <c r="D28" s="35">
        <v>39889.949999999997</v>
      </c>
      <c r="E28" s="54">
        <v>38</v>
      </c>
      <c r="F28" s="35">
        <v>33</v>
      </c>
      <c r="G28" s="35">
        <v>39974.759999999995</v>
      </c>
      <c r="H28" s="77"/>
      <c r="I28" s="56"/>
      <c r="J28" s="56"/>
      <c r="K28" s="56"/>
    </row>
    <row r="29" spans="1:11" s="11" customFormat="1" ht="45" x14ac:dyDescent="0.25">
      <c r="A29" s="30">
        <v>22</v>
      </c>
      <c r="B29" s="25" t="s">
        <v>30</v>
      </c>
      <c r="C29" s="35">
        <v>53183</v>
      </c>
      <c r="D29" s="35">
        <v>1691166.07</v>
      </c>
      <c r="E29" s="54">
        <v>800</v>
      </c>
      <c r="F29" s="35">
        <v>638</v>
      </c>
      <c r="G29" s="35">
        <v>455918.47</v>
      </c>
      <c r="H29" s="77"/>
      <c r="I29" s="56"/>
      <c r="J29" s="56"/>
      <c r="K29" s="56"/>
    </row>
    <row r="30" spans="1:11" s="11" customFormat="1" ht="22.5" x14ac:dyDescent="0.25">
      <c r="A30" s="30">
        <v>23</v>
      </c>
      <c r="B30" s="25" t="s">
        <v>31</v>
      </c>
      <c r="C30" s="35">
        <v>8</v>
      </c>
      <c r="D30" s="35">
        <v>1600</v>
      </c>
      <c r="E30" s="54">
        <v>1</v>
      </c>
      <c r="F30" s="35">
        <v>1</v>
      </c>
      <c r="G30" s="35">
        <v>0</v>
      </c>
      <c r="H30" s="77"/>
      <c r="I30" s="56"/>
      <c r="J30" s="56"/>
      <c r="K30" s="56"/>
    </row>
    <row r="31" spans="1:11" s="11" customFormat="1" ht="22.5" x14ac:dyDescent="0.25">
      <c r="A31" s="31"/>
      <c r="B31" s="26" t="s">
        <v>32</v>
      </c>
      <c r="C31" s="52">
        <f>SUM(C8:C26)</f>
        <v>453234</v>
      </c>
      <c r="D31" s="52">
        <f t="shared" ref="D31:G31" si="0">SUM(D8:D26)</f>
        <v>73950522.579999998</v>
      </c>
      <c r="E31" s="52">
        <f>SUM(E8:E26)</f>
        <v>50122</v>
      </c>
      <c r="F31" s="52">
        <f t="shared" si="0"/>
        <v>46322</v>
      </c>
      <c r="G31" s="52">
        <f t="shared" si="0"/>
        <v>28769352.329999994</v>
      </c>
      <c r="H31" s="77"/>
      <c r="I31" s="56"/>
      <c r="J31" s="56"/>
      <c r="K31" s="56"/>
    </row>
    <row r="32" spans="1:11" s="11" customFormat="1" ht="22.5" x14ac:dyDescent="0.25">
      <c r="A32" s="31"/>
      <c r="B32" s="26" t="s">
        <v>33</v>
      </c>
      <c r="C32" s="52">
        <f>SUM(C27:C30)</f>
        <v>130015</v>
      </c>
      <c r="D32" s="52">
        <f>SUM(D27:D30)</f>
        <v>19723018.009999998</v>
      </c>
      <c r="E32" s="52">
        <f t="shared" ref="E32:F32" si="1">SUM(E27:E30)</f>
        <v>3178</v>
      </c>
      <c r="F32" s="52">
        <f t="shared" si="1"/>
        <v>2897</v>
      </c>
      <c r="G32" s="52">
        <f>SUM(G27:G30)</f>
        <v>7806727.1499999985</v>
      </c>
      <c r="H32" s="77"/>
      <c r="I32" s="56"/>
      <c r="J32" s="56"/>
      <c r="K32" s="56"/>
    </row>
    <row r="33" spans="1:11" s="11" customFormat="1" ht="20.25" customHeight="1" x14ac:dyDescent="0.25">
      <c r="A33" s="31"/>
      <c r="B33" s="32" t="s">
        <v>34</v>
      </c>
      <c r="C33" s="53">
        <f>C31+C32</f>
        <v>583249</v>
      </c>
      <c r="D33" s="53">
        <f t="shared" ref="D33:G33" si="2">D31+D32</f>
        <v>93673540.590000004</v>
      </c>
      <c r="E33" s="53">
        <f t="shared" si="2"/>
        <v>53300</v>
      </c>
      <c r="F33" s="53">
        <f t="shared" si="2"/>
        <v>49219</v>
      </c>
      <c r="G33" s="53">
        <f t="shared" si="2"/>
        <v>36576079.479999989</v>
      </c>
      <c r="H33" s="77"/>
      <c r="I33" s="56"/>
      <c r="J33" s="56"/>
      <c r="K33" s="56"/>
    </row>
    <row r="34" spans="1:11" ht="17.25" customHeight="1" x14ac:dyDescent="0.25">
      <c r="A34" s="64" t="s">
        <v>55</v>
      </c>
      <c r="D34" s="67"/>
      <c r="H34" s="65"/>
      <c r="I34" s="63"/>
      <c r="J34" s="63"/>
      <c r="K34" s="63"/>
    </row>
    <row r="35" spans="1:11" x14ac:dyDescent="0.25">
      <c r="H35" s="63"/>
      <c r="I35" s="63"/>
      <c r="J35" s="63"/>
      <c r="K35" s="63"/>
    </row>
    <row r="36" spans="1:11" ht="15" x14ac:dyDescent="0.25">
      <c r="A36" s="103" t="s">
        <v>10</v>
      </c>
      <c r="B36" s="103"/>
      <c r="C36" s="103"/>
      <c r="H36" s="63"/>
      <c r="I36" s="63"/>
      <c r="J36" s="63"/>
      <c r="K36" s="63"/>
    </row>
    <row r="37" spans="1:11" ht="14.25" x14ac:dyDescent="0.25">
      <c r="A37" s="102" t="s">
        <v>9</v>
      </c>
      <c r="B37" s="102"/>
      <c r="C37" s="102"/>
      <c r="H37" s="63"/>
      <c r="I37" s="63"/>
      <c r="J37" s="63"/>
      <c r="K37" s="63"/>
    </row>
    <row r="38" spans="1:11" x14ac:dyDescent="0.25">
      <c r="H38" s="63"/>
      <c r="I38" s="63"/>
      <c r="J38" s="63"/>
      <c r="K38" s="63"/>
    </row>
    <row r="60" spans="2:4" x14ac:dyDescent="0.25">
      <c r="B60" s="100"/>
      <c r="C60" s="100"/>
      <c r="D60" s="100"/>
    </row>
    <row r="61" spans="2:4" x14ac:dyDescent="0.25">
      <c r="B61" s="75"/>
      <c r="C61" s="75"/>
      <c r="D61" s="75"/>
    </row>
    <row r="62" spans="2:4" x14ac:dyDescent="0.25">
      <c r="B62" s="75"/>
      <c r="C62" s="75"/>
      <c r="D62" s="75"/>
    </row>
    <row r="66" spans="1:2" ht="15.75" customHeight="1" x14ac:dyDescent="0.25">
      <c r="A66" s="64" t="s">
        <v>55</v>
      </c>
    </row>
    <row r="69" spans="1:2" s="68" customFormat="1" ht="12.75" x14ac:dyDescent="0.25">
      <c r="A69" s="99" t="s">
        <v>41</v>
      </c>
      <c r="B69" s="99"/>
    </row>
  </sheetData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/>
  </hyperlinks>
  <pageMargins left="0.23622047244094491" right="0.23622047244094491" top="0" bottom="0" header="0.31496062992125984" footer="0.31496062992125984"/>
  <pageSetup paperSize="9" scale="89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2"/>
  <sheetViews>
    <sheetView showGridLines="0" zoomScaleNormal="100" zoomScaleSheetLayoutView="100" workbookViewId="0">
      <selection activeCell="F23" sqref="F23"/>
    </sheetView>
  </sheetViews>
  <sheetFormatPr defaultColWidth="9.140625" defaultRowHeight="11.25" x14ac:dyDescent="0.2"/>
  <cols>
    <col min="1" max="1" width="32.7109375" style="2" customWidth="1"/>
    <col min="2" max="2" width="14" style="2" customWidth="1"/>
    <col min="3" max="3" width="12.140625" style="2" bestFit="1" customWidth="1"/>
    <col min="4" max="4" width="12.7109375" style="2" customWidth="1"/>
    <col min="5" max="5" width="13.42578125" style="2" customWidth="1"/>
    <col min="6" max="6" width="12.28515625" style="2" bestFit="1" customWidth="1"/>
    <col min="7" max="7" width="11.7109375" style="2" customWidth="1"/>
    <col min="8" max="8" width="13.28515625" style="2" customWidth="1"/>
    <col min="9" max="9" width="13" style="2" customWidth="1"/>
    <col min="10" max="10" width="11.140625" style="2" customWidth="1"/>
    <col min="11" max="11" width="11.42578125" style="2" customWidth="1"/>
    <col min="12" max="12" width="13.140625" style="2" customWidth="1"/>
    <col min="13" max="13" width="13.5703125" style="2" customWidth="1"/>
    <col min="14" max="14" width="8.5703125" style="2" customWidth="1"/>
    <col min="15" max="16384" width="9.140625" style="2"/>
  </cols>
  <sheetData>
    <row r="2" spans="1:16" s="13" customFormat="1" ht="15" customHeight="1" x14ac:dyDescent="0.2">
      <c r="A2" s="109" t="s">
        <v>70</v>
      </c>
      <c r="B2" s="109"/>
      <c r="C2" s="109"/>
      <c r="D2" s="109"/>
      <c r="E2" s="109"/>
      <c r="F2" s="109"/>
      <c r="G2" s="15"/>
      <c r="H2" s="15"/>
      <c r="I2" s="15"/>
      <c r="J2" s="15"/>
      <c r="K2" s="15"/>
      <c r="L2" s="15"/>
      <c r="M2" s="15"/>
      <c r="N2" s="15"/>
    </row>
    <row r="3" spans="1:16" s="14" customFormat="1" ht="14.25" customHeight="1" x14ac:dyDescent="0.2">
      <c r="A3" s="110" t="s">
        <v>68</v>
      </c>
      <c r="B3" s="110"/>
      <c r="C3" s="110"/>
      <c r="D3" s="110"/>
      <c r="E3" s="110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8"/>
      <c r="N4" s="108"/>
    </row>
    <row r="5" spans="1:16" s="9" customFormat="1" ht="12.75" x14ac:dyDescent="0.2">
      <c r="A5" s="112" t="s">
        <v>39</v>
      </c>
      <c r="B5" s="111" t="s">
        <v>35</v>
      </c>
      <c r="C5" s="111"/>
      <c r="D5" s="111"/>
      <c r="E5" s="111"/>
      <c r="F5" s="111" t="s">
        <v>36</v>
      </c>
      <c r="G5" s="111"/>
      <c r="H5" s="111"/>
      <c r="I5" s="111"/>
      <c r="J5" s="111" t="s">
        <v>37</v>
      </c>
      <c r="K5" s="111"/>
      <c r="L5" s="111"/>
      <c r="M5" s="111"/>
      <c r="N5" s="111"/>
    </row>
    <row r="6" spans="1:16" s="8" customFormat="1" ht="24" x14ac:dyDescent="0.2">
      <c r="A6" s="112"/>
      <c r="B6" s="34" t="s">
        <v>71</v>
      </c>
      <c r="C6" s="34" t="s">
        <v>72</v>
      </c>
      <c r="D6" s="34" t="s">
        <v>73</v>
      </c>
      <c r="E6" s="34" t="s">
        <v>74</v>
      </c>
      <c r="F6" s="44" t="s">
        <v>75</v>
      </c>
      <c r="G6" s="44" t="s">
        <v>72</v>
      </c>
      <c r="H6" s="44" t="s">
        <v>73</v>
      </c>
      <c r="I6" s="44" t="s">
        <v>76</v>
      </c>
      <c r="J6" s="34" t="s">
        <v>77</v>
      </c>
      <c r="K6" s="34" t="s">
        <v>72</v>
      </c>
      <c r="L6" s="34" t="s">
        <v>78</v>
      </c>
      <c r="M6" s="34" t="s">
        <v>76</v>
      </c>
      <c r="N6" s="69" t="s">
        <v>38</v>
      </c>
    </row>
    <row r="7" spans="1:16" ht="14.25" customHeight="1" x14ac:dyDescent="0.2">
      <c r="A7" s="27" t="s">
        <v>0</v>
      </c>
      <c r="B7" s="87">
        <v>33113852.448164605</v>
      </c>
      <c r="C7" s="95">
        <v>31963959.706329994</v>
      </c>
      <c r="D7" s="23">
        <f>B7/$B$16</f>
        <v>0.42654617492312408</v>
      </c>
      <c r="E7" s="42">
        <f>C7/$C$16</f>
        <v>0.43223439927710045</v>
      </c>
      <c r="F7" s="46"/>
      <c r="G7" s="47"/>
      <c r="H7" s="47"/>
      <c r="I7" s="47"/>
      <c r="J7" s="93">
        <f>B7</f>
        <v>33113852.448164605</v>
      </c>
      <c r="K7" s="80">
        <f>C7</f>
        <v>31963959.706329994</v>
      </c>
      <c r="L7" s="23">
        <f>J7/$J$16</f>
        <v>0.34943772338820017</v>
      </c>
      <c r="M7" s="23">
        <f>K7/$K$16</f>
        <v>0.34122719716630734</v>
      </c>
      <c r="N7" s="70">
        <f>K7/J7*100</f>
        <v>96.527457070618354</v>
      </c>
      <c r="P7" s="85"/>
    </row>
    <row r="8" spans="1:16" ht="14.25" customHeight="1" x14ac:dyDescent="0.2">
      <c r="A8" s="27" t="s">
        <v>52</v>
      </c>
      <c r="B8" s="87">
        <v>13758702.859999999</v>
      </c>
      <c r="C8" s="95">
        <v>12837140.779999999</v>
      </c>
      <c r="D8" s="23">
        <f>B8/$B$16</f>
        <v>0.17722861107820548</v>
      </c>
      <c r="E8" s="42">
        <f>C8/$C$16</f>
        <v>0.17359094068623915</v>
      </c>
      <c r="F8" s="46"/>
      <c r="G8" s="47"/>
      <c r="H8" s="47"/>
      <c r="I8" s="47"/>
      <c r="J8" s="93">
        <f t="shared" ref="J8:J11" si="0">B8</f>
        <v>13758702.859999999</v>
      </c>
      <c r="K8" s="80">
        <f>C8</f>
        <v>12837140.779999999</v>
      </c>
      <c r="L8" s="23">
        <f t="shared" ref="L8:L15" si="1">J8/$J$16</f>
        <v>0.1451902889190895</v>
      </c>
      <c r="M8" s="23">
        <f>K8/$K$16</f>
        <v>0.13704126798536898</v>
      </c>
      <c r="N8" s="70">
        <f t="shared" ref="N8:N14" si="2">K8/J8*100</f>
        <v>93.301969746877717</v>
      </c>
      <c r="P8" s="85"/>
    </row>
    <row r="9" spans="1:16" ht="14.25" customHeight="1" x14ac:dyDescent="0.2">
      <c r="A9" s="27" t="s">
        <v>1</v>
      </c>
      <c r="B9" s="87">
        <v>6633382.8990789941</v>
      </c>
      <c r="C9" s="87">
        <v>6342687.8600000003</v>
      </c>
      <c r="D9" s="23">
        <f>B9/$B$16</f>
        <v>8.5445935559196329E-2</v>
      </c>
      <c r="E9" s="42">
        <f>C9/$C$16</f>
        <v>8.5769344666841718E-2</v>
      </c>
      <c r="F9" s="46"/>
      <c r="G9" s="47"/>
      <c r="H9" s="47"/>
      <c r="I9" s="47"/>
      <c r="J9" s="93">
        <f t="shared" si="0"/>
        <v>6633382.8990789941</v>
      </c>
      <c r="K9" s="80">
        <f t="shared" ref="K9:K10" si="3">C9</f>
        <v>6342687.8600000003</v>
      </c>
      <c r="L9" s="23">
        <f t="shared" si="1"/>
        <v>6.9999533344688183E-2</v>
      </c>
      <c r="M9" s="23">
        <f t="shared" ref="M9:M16" si="4">K9/$K$16</f>
        <v>6.7710559669487913E-2</v>
      </c>
      <c r="N9" s="70">
        <f t="shared" si="2"/>
        <v>95.61769547300888</v>
      </c>
      <c r="P9" s="85"/>
    </row>
    <row r="10" spans="1:16" ht="14.25" customHeight="1" x14ac:dyDescent="0.2">
      <c r="A10" s="27" t="s">
        <v>2</v>
      </c>
      <c r="B10" s="87">
        <v>12307374.32</v>
      </c>
      <c r="C10" s="95">
        <v>11737139.200000007</v>
      </c>
      <c r="D10" s="23">
        <f>B10/$B$16</f>
        <v>0.15853375706619294</v>
      </c>
      <c r="E10" s="42">
        <f>C10/$C$16</f>
        <v>0.15871610895376764</v>
      </c>
      <c r="F10" s="46"/>
      <c r="G10" s="47"/>
      <c r="H10" s="47"/>
      <c r="I10" s="47"/>
      <c r="J10" s="93">
        <f t="shared" si="0"/>
        <v>12307374.32</v>
      </c>
      <c r="K10" s="80">
        <f t="shared" si="3"/>
        <v>11737139.200000007</v>
      </c>
      <c r="L10" s="23">
        <f t="shared" si="1"/>
        <v>0.12987497815300467</v>
      </c>
      <c r="M10" s="23">
        <f t="shared" si="4"/>
        <v>0.1252983406550115</v>
      </c>
      <c r="N10" s="70">
        <f t="shared" si="2"/>
        <v>95.366719942259834</v>
      </c>
      <c r="P10" s="85"/>
    </row>
    <row r="11" spans="1:16" ht="12" x14ac:dyDescent="0.2">
      <c r="A11" s="27" t="s">
        <v>3</v>
      </c>
      <c r="B11" s="88">
        <v>11819202.766400002</v>
      </c>
      <c r="C11" s="96">
        <v>11069595.039999999</v>
      </c>
      <c r="D11" s="39">
        <f>B11/$B$16</f>
        <v>0.15224552137328129</v>
      </c>
      <c r="E11" s="43">
        <f>C11/$C$16</f>
        <v>0.1496892064160511</v>
      </c>
      <c r="F11" s="46"/>
      <c r="G11" s="47"/>
      <c r="H11" s="48"/>
      <c r="I11" s="48"/>
      <c r="J11" s="93">
        <f t="shared" si="0"/>
        <v>11819202.766400002</v>
      </c>
      <c r="K11" s="80">
        <f>C11</f>
        <v>11069595.039999999</v>
      </c>
      <c r="L11" s="23">
        <f t="shared" si="1"/>
        <v>0.12472349188060874</v>
      </c>
      <c r="M11" s="23">
        <f t="shared" si="4"/>
        <v>0.11817205765395923</v>
      </c>
      <c r="N11" s="70">
        <f t="shared" si="2"/>
        <v>93.657713288996007</v>
      </c>
      <c r="P11" s="85"/>
    </row>
    <row r="12" spans="1:16" ht="14.45" customHeight="1" x14ac:dyDescent="0.2">
      <c r="A12" s="38" t="s">
        <v>6</v>
      </c>
      <c r="B12" s="41"/>
      <c r="C12" s="97"/>
      <c r="D12" s="41"/>
      <c r="E12" s="41"/>
      <c r="F12" s="89">
        <v>3514101.3800000004</v>
      </c>
      <c r="G12" s="81">
        <v>4285069.5799999991</v>
      </c>
      <c r="H12" s="45">
        <f>F12/$F$16</f>
        <v>0.20513437113648431</v>
      </c>
      <c r="I12" s="45">
        <f t="shared" ref="I12:I16" si="5">G12/$G$16</f>
        <v>0.21726236714012917</v>
      </c>
      <c r="J12" s="94">
        <f>F12</f>
        <v>3514101.3800000004</v>
      </c>
      <c r="K12" s="80">
        <f>G12</f>
        <v>4285069.5799999991</v>
      </c>
      <c r="L12" s="23">
        <f>J12/$J$16</f>
        <v>3.7082957590172945E-2</v>
      </c>
      <c r="M12" s="23">
        <f t="shared" si="4"/>
        <v>4.5744716733466591E-2</v>
      </c>
      <c r="N12" s="70">
        <f t="shared" si="2"/>
        <v>121.93927028935059</v>
      </c>
      <c r="P12" s="85"/>
    </row>
    <row r="13" spans="1:16" ht="14.25" customHeight="1" x14ac:dyDescent="0.2">
      <c r="A13" s="38" t="s">
        <v>56</v>
      </c>
      <c r="B13" s="41"/>
      <c r="C13" s="97"/>
      <c r="D13" s="41"/>
      <c r="E13" s="41"/>
      <c r="F13" s="90">
        <v>4622640.9399342276</v>
      </c>
      <c r="G13" s="81">
        <v>5201756.9000000004</v>
      </c>
      <c r="H13" s="24">
        <f>F13/$F$16</f>
        <v>0.26984495882790221</v>
      </c>
      <c r="I13" s="24">
        <f t="shared" si="5"/>
        <v>0.26374041221087952</v>
      </c>
      <c r="J13" s="94">
        <f t="shared" ref="J13:J15" si="6">F13</f>
        <v>4622640.9399342276</v>
      </c>
      <c r="K13" s="80">
        <f t="shared" ref="K13:K15" si="7">G13</f>
        <v>5201756.9000000004</v>
      </c>
      <c r="L13" s="23">
        <f t="shared" si="1"/>
        <v>4.8780948354477507E-2</v>
      </c>
      <c r="M13" s="23">
        <f t="shared" si="4"/>
        <v>5.5530695934896665E-2</v>
      </c>
      <c r="N13" s="70">
        <f t="shared" si="2"/>
        <v>112.52781618972148</v>
      </c>
      <c r="P13" s="85"/>
    </row>
    <row r="14" spans="1:16" ht="14.25" customHeight="1" x14ac:dyDescent="0.2">
      <c r="A14" s="38" t="s">
        <v>4</v>
      </c>
      <c r="B14" s="41"/>
      <c r="C14" s="97"/>
      <c r="D14" s="41"/>
      <c r="E14" s="41"/>
      <c r="F14" s="90">
        <v>1914195.6800000002</v>
      </c>
      <c r="G14" s="82">
        <v>1873158.7199999997</v>
      </c>
      <c r="H14" s="24">
        <f>F14/$F$16</f>
        <v>0.11174046636325982</v>
      </c>
      <c r="I14" s="24">
        <f t="shared" si="5"/>
        <v>9.4973229708063323E-2</v>
      </c>
      <c r="J14" s="94">
        <f t="shared" si="6"/>
        <v>1914195.6800000002</v>
      </c>
      <c r="K14" s="80">
        <f t="shared" si="7"/>
        <v>1873158.7199999997</v>
      </c>
      <c r="L14" s="23">
        <f t="shared" si="1"/>
        <v>2.0199769313636665E-2</v>
      </c>
      <c r="M14" s="23">
        <f t="shared" si="4"/>
        <v>1.999666830222693E-2</v>
      </c>
      <c r="N14" s="71">
        <f t="shared" si="2"/>
        <v>97.85617737889784</v>
      </c>
      <c r="P14" s="85"/>
    </row>
    <row r="15" spans="1:16" ht="14.25" customHeight="1" x14ac:dyDescent="0.2">
      <c r="A15" s="38" t="s">
        <v>5</v>
      </c>
      <c r="B15" s="41"/>
      <c r="C15" s="97"/>
      <c r="D15" s="41"/>
      <c r="E15" s="41"/>
      <c r="F15" s="90">
        <v>7079791.2899999507</v>
      </c>
      <c r="G15" s="82">
        <v>8363032.8099999996</v>
      </c>
      <c r="H15" s="24">
        <f>F15/$F$16</f>
        <v>0.41328020367235357</v>
      </c>
      <c r="I15" s="24">
        <f>G15/$G$16</f>
        <v>0.42402399094092802</v>
      </c>
      <c r="J15" s="94">
        <f t="shared" si="6"/>
        <v>7079791.2899999507</v>
      </c>
      <c r="K15" s="80">
        <f t="shared" si="7"/>
        <v>8363032.8099999996</v>
      </c>
      <c r="L15" s="23">
        <f t="shared" si="1"/>
        <v>7.4710309056121749E-2</v>
      </c>
      <c r="M15" s="23">
        <f t="shared" si="4"/>
        <v>8.9278495899274807E-2</v>
      </c>
      <c r="N15" s="70">
        <f>K15/J15*100</f>
        <v>118.12541454170548</v>
      </c>
      <c r="P15" s="85"/>
    </row>
    <row r="16" spans="1:16" s="12" customFormat="1" ht="18.2" customHeight="1" x14ac:dyDescent="0.2">
      <c r="A16" s="28" t="s">
        <v>51</v>
      </c>
      <c r="B16" s="91">
        <f>SUM(B7:B15)</f>
        <v>77632515.293643594</v>
      </c>
      <c r="C16" s="91">
        <f>SUM(C7:C15)</f>
        <v>73950522.586329997</v>
      </c>
      <c r="D16" s="40">
        <f>B16/B16</f>
        <v>1</v>
      </c>
      <c r="E16" s="40">
        <f>C16/C16</f>
        <v>1</v>
      </c>
      <c r="F16" s="92">
        <f>SUM(F7:F15)</f>
        <v>17130729.289934181</v>
      </c>
      <c r="G16" s="83">
        <f>SUM(G7:G15)</f>
        <v>19723018.009999998</v>
      </c>
      <c r="H16" s="29">
        <f>SUM(H7:H15)</f>
        <v>1</v>
      </c>
      <c r="I16" s="29">
        <f t="shared" si="5"/>
        <v>1</v>
      </c>
      <c r="J16" s="92">
        <f>SUM(J7:J15)</f>
        <v>94763244.583577767</v>
      </c>
      <c r="K16" s="83">
        <f>SUM(K7:K15)</f>
        <v>93673540.596330002</v>
      </c>
      <c r="L16" s="33">
        <f>J16/J16</f>
        <v>1</v>
      </c>
      <c r="M16" s="33">
        <f t="shared" si="4"/>
        <v>1</v>
      </c>
      <c r="N16" s="72">
        <f>K16/J16*100</f>
        <v>98.850077377535669</v>
      </c>
      <c r="O16" s="2"/>
    </row>
    <row r="17" spans="1:14" ht="21" customHeight="1" x14ac:dyDescent="0.2">
      <c r="A17" s="2" t="s">
        <v>54</v>
      </c>
      <c r="B17" s="73"/>
      <c r="C17" s="74"/>
      <c r="D17" s="86"/>
      <c r="H17" s="84"/>
      <c r="N17" s="85"/>
    </row>
    <row r="18" spans="1:14" ht="12" x14ac:dyDescent="0.2">
      <c r="A18" s="8"/>
      <c r="B18" s="74"/>
      <c r="C18" s="74"/>
    </row>
    <row r="19" spans="1:14" x14ac:dyDescent="0.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x14ac:dyDescent="0.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x14ac:dyDescent="0.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x14ac:dyDescent="0.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</sheetData>
  <mergeCells count="7">
    <mergeCell ref="M4:N4"/>
    <mergeCell ref="A2:F2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Kontrola</cp:lastModifiedBy>
  <cp:lastPrinted>2020-12-21T11:57:07Z</cp:lastPrinted>
  <dcterms:created xsi:type="dcterms:W3CDTF">2018-02-21T07:14:25Z</dcterms:created>
  <dcterms:modified xsi:type="dcterms:W3CDTF">2021-01-22T10:05:11Z</dcterms:modified>
</cp:coreProperties>
</file>